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80" windowHeight="9108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refMode="R1C1"/>
</workbook>
</file>

<file path=xl/sharedStrings.xml><?xml version="1.0" encoding="utf-8"?>
<sst xmlns="http://schemas.openxmlformats.org/spreadsheetml/2006/main" count="157" uniqueCount="114">
  <si>
    <t>№ п.п.</t>
  </si>
  <si>
    <t>Артикул</t>
  </si>
  <si>
    <t>Товар</t>
  </si>
  <si>
    <t>Код</t>
  </si>
  <si>
    <t>Фото</t>
  </si>
  <si>
    <t>Наименование</t>
  </si>
  <si>
    <t>Розница</t>
  </si>
  <si>
    <t>Цена, руб. (с НДС)</t>
  </si>
  <si>
    <t>Краткая                    характеристика</t>
  </si>
  <si>
    <t>Объем, мл (г)</t>
  </si>
  <si>
    <t>Торговая марка</t>
  </si>
  <si>
    <t>Starwax</t>
  </si>
  <si>
    <t>Общество с ограниченной ответственностью</t>
  </si>
  <si>
    <t>www.promagra.ru</t>
  </si>
  <si>
    <t>infi@promagra.ru</t>
  </si>
  <si>
    <t>l. ДЛЯ ВАННОЙ  КОМНАТЫ, КУХНИ, ТУАЛЕТА И КАНАЛИЗАЦИИ</t>
  </si>
  <si>
    <t>articul0</t>
  </si>
  <si>
    <t>1-55024</t>
  </si>
  <si>
    <t>500      мл</t>
  </si>
  <si>
    <t>3843</t>
  </si>
  <si>
    <t>Стеклокерамика. Средство «Starwax» для регулярно-го мытья (Франция)</t>
  </si>
  <si>
    <t>Легко удаляет разбрыз-ганный жир. Делает поверхность безупречно чистой.</t>
  </si>
  <si>
    <t>1000      мл</t>
  </si>
  <si>
    <t>Soluvert</t>
  </si>
  <si>
    <t>1-55470</t>
  </si>
  <si>
    <t>3829</t>
  </si>
  <si>
    <t>Чистящий гель «Soluvert» для унитаза. Мытье и удаление известкового налета  (Франция)</t>
  </si>
  <si>
    <t>750    мл</t>
  </si>
  <si>
    <t>3870</t>
  </si>
  <si>
    <t>1-55632</t>
  </si>
  <si>
    <t>Туалет. Чистящий гель «Starwax». Удаляет известковый налет. Лаванда из Прованса  (Франция)</t>
  </si>
  <si>
    <t xml:space="preserve">Очищает, освежает и придает блеск. Для регу-лярного использования.
Оставляет приятный свежий запах лаванды. </t>
  </si>
  <si>
    <t>3809</t>
  </si>
  <si>
    <t>1-55655</t>
  </si>
  <si>
    <t>Средство «Starwax» для удаления плесени с затирочных швов (Франция)</t>
  </si>
  <si>
    <t>1-55811</t>
  </si>
  <si>
    <t>3826</t>
  </si>
  <si>
    <t>Кухня. Обезжириваю-щее средство «Soluvert» Обезжиривание и наведение блеска (Франция)</t>
  </si>
  <si>
    <t xml:space="preserve">На основе активных веще-ств природного происхож-дения. Основательно моет, обезжиривает, удаляет известковый налет, оставляет легкий блеск и свежий запах. </t>
  </si>
  <si>
    <t xml:space="preserve">                             ll. ДЛЯ ДЕКОРИРОВАНИЯ И ДЕКУПАЖА</t>
  </si>
  <si>
    <t>lll.ДЛЯ КАМИНОВ, ПЕЧЕЙ И ГРИЛЕЙ</t>
  </si>
  <si>
    <t>3-55420</t>
  </si>
  <si>
    <t>Паста «Starwax» для обновления и патинирования чугуна  (Франция)</t>
  </si>
  <si>
    <t>Для реставрации и патини-рования поверхностей из-делий из чугуна и стали: камины, печи, барбекю,  лестничные ограждения с элем. худож. ковки и т.д.)</t>
  </si>
  <si>
    <t>200 мл</t>
  </si>
  <si>
    <t>3964</t>
  </si>
  <si>
    <t>IV. ДЛЯ КОВРОВ И КОВРОВЫХ ПОКРЫТИЙ</t>
  </si>
  <si>
    <t>3874</t>
  </si>
  <si>
    <t>4-55011</t>
  </si>
  <si>
    <t xml:space="preserve">В виде мелкой пены, полу-ченной аэрозольным рас-пыления. Чистит и обнов-ляет ковры и ковровые покрытия. Освежает цвет, улучшает эластичность волокон. </t>
  </si>
  <si>
    <t>600      мл</t>
  </si>
  <si>
    <t>Экспресс-пенка «Starwax» для чистки и освежения. Ковры и ковролин (Франция)</t>
  </si>
  <si>
    <t>X. ДЛЯ ПАРКЕТА И ЛАМИНАТА</t>
  </si>
  <si>
    <t>3840</t>
  </si>
  <si>
    <t>10-55358</t>
  </si>
  <si>
    <t>Моющий концентрат «Starwax». Паркет и ламинат. Регулярный уход (Франция).</t>
  </si>
  <si>
    <t xml:space="preserve">Для регулярного ухода за лакированным паркетом и ламинатом. Легко устра-няет загрязнения и пятна на поверхности по мере их появления. </t>
  </si>
  <si>
    <t>3834</t>
  </si>
  <si>
    <t>10-55445</t>
  </si>
  <si>
    <t>Паркет и ламинат. Концентрат «Soluvert», мытье и уход на основе тунгового масла (Франция)</t>
  </si>
  <si>
    <t>Экологический концентрат  Содержит тунговое масло, что обеспечивает чистоту и  придание легкого блес-ка после мытья лакирован-ных паркетов, деревянных панелей и ламината.</t>
  </si>
  <si>
    <t>Моющий концентрат для полов «Лаванда из Прованса». Плитка, паркет, ламинат. 55634 (Франция)_3839</t>
  </si>
  <si>
    <t>3839</t>
  </si>
  <si>
    <t>10-55634</t>
  </si>
  <si>
    <t>3802</t>
  </si>
  <si>
    <t xml:space="preserve">XI. ДЛЯ ПЛИТКИ, КЕРАМОГРАНИТА, ПВХ, ВИНИЛОВЫХ ПРКРЫТИЙ И ЛИНОЛЕУМА                       </t>
  </si>
  <si>
    <t>11-55800</t>
  </si>
  <si>
    <t xml:space="preserve">Для регулярного мытья поверхностей, матовых по природе, не требует смы-вания чистой водой. Хоро-шо устраняет загрязнения, обезжиривает, не придает блеска, экономично.
</t>
  </si>
  <si>
    <t>Моющий концентрат       pH-Нейтральный «Starwax» (плитка, керамогранит, мрамор (Франция)</t>
  </si>
  <si>
    <t>1000 мл</t>
  </si>
  <si>
    <t xml:space="preserve">XlV. МНОГОФУНКЦИОНАЛЬНЫЕ СРЕДСТВА </t>
  </si>
  <si>
    <t>3832</t>
  </si>
  <si>
    <t>14-55197</t>
  </si>
  <si>
    <t xml:space="preserve">Моющий концентрат «Starwax». Моет и обезжиривает. Для различных поверхнос-тей (Франция) </t>
  </si>
  <si>
    <t>Чистит и обезжиривает, не оставляет разводов. Устра-няет неприятные запахи, ос-тавляет свежий цветочный аромат на 8 часов. Для по-верхностей полов, плитки, стен, терракоты, ПВХ,  фар-фора, ламината и т.д.</t>
  </si>
  <si>
    <t>3830</t>
  </si>
  <si>
    <t>14-55720</t>
  </si>
  <si>
    <t xml:space="preserve">Сильнодействующий концентрат Ремонт «Soluvert». Мытье стен, потолков, полов (Франция). </t>
  </si>
  <si>
    <t>Экологический концентрат  на основе веществ природ-ного происхождения для мытья и обезжиривания стен и потолков перед по-краской и после ремонтов поверхностей, подлежа-щих влажной уборке.</t>
  </si>
  <si>
    <t>3835</t>
  </si>
  <si>
    <t>14-55840</t>
  </si>
  <si>
    <t xml:space="preserve">Полы и другие повер-хности. Концентрат «Soluvert» (Франция) Прекрасно обезжирива-ет и освежает  поверх-ность, оставляя, при этом, приятный запах. </t>
  </si>
  <si>
    <t>3960</t>
  </si>
  <si>
    <t>1-55631</t>
  </si>
  <si>
    <t>500    мл</t>
  </si>
  <si>
    <t>Кухня. Жидкость для мытья «Starwax» Лаванда из Прованса   (Франция). Моет и обез-жиривает.</t>
  </si>
  <si>
    <t>для поверхностей настен-ной плитки, столешниц, ме-бельных фасадов, вароч-ных панелей, моек,  холо-дильников, микроволновок, посудомоечных машин.</t>
  </si>
  <si>
    <t>до 50       т. руб.</t>
  </si>
  <si>
    <t>50-150         т. руб.</t>
  </si>
  <si>
    <t>150-300  т. руб.</t>
  </si>
  <si>
    <t>price0</t>
  </si>
  <si>
    <t>Price1</t>
  </si>
  <si>
    <t xml:space="preserve">На основе веществ  приро-дного происхождения. Для регулярного использования при уборке полов из плитки, керамогранита, камня, мрамора, гранита, ламина-та, ПВХ, винила и линолеума. </t>
  </si>
  <si>
    <t>Моет и обезжиривает, не требует смывания,  устра-няет неприятные запахи,  оставляет свежий запах лаванды, не оставляет разводов</t>
  </si>
  <si>
    <t>Состав исключительно на основе активных веществ природного происхожде-ния. Не содержит аллерге-нов и  хим. консервантов.</t>
  </si>
  <si>
    <t>4485</t>
  </si>
  <si>
    <t>Liquid AURA</t>
  </si>
  <si>
    <t>Средство против сажи на каминных стеклах. Легко растворяет копоть, жир и сажу.</t>
  </si>
  <si>
    <t>250      мл</t>
  </si>
  <si>
    <t>Для сан. узлов и влажных помещений. Эффективно уничтожает плесень,  уда-ляет темные пятна, обла-дает противогрибков. и бактерицид. действиями.</t>
  </si>
  <si>
    <t>4661</t>
  </si>
  <si>
    <t xml:space="preserve">Средство против сажи на любых поверхноос-тях (бетон, металл, дерево, штукатрка, камень, плитка). </t>
  </si>
  <si>
    <t>Прайс-лист №10 на 10.02.2024.</t>
  </si>
  <si>
    <t>4660</t>
  </si>
  <si>
    <t>Нанести на загрязненню поверхност, оставить на      5-10 мин., затем смыть большим количеством воды.</t>
  </si>
  <si>
    <t>4479</t>
  </si>
  <si>
    <t>Делает поверхность безупречно чистой;            Пенка актив. действия;
Не содержит хлора.</t>
  </si>
  <si>
    <t>Делает поверхность безупречно чистой;
Пенка актив. действия;
Не содержит хлора.</t>
  </si>
  <si>
    <t>«Сибирский Центр печного и каминного литья»</t>
  </si>
  <si>
    <t>630083, г.Новосибирск, ул.Большевистская, 177/24 оф.204</t>
  </si>
  <si>
    <t>Тел.: +7 (383) 269-04-70, +7 (995) 575-54-15</t>
  </si>
  <si>
    <t>Тел.: 8-800-505-0890</t>
  </si>
  <si>
    <t xml:space="preserve">ИНН 5405248344,  КПП 540501001 </t>
  </si>
  <si>
    <t>Чистяшие средства торговых марок «Starwax», «Soluvert» и  «Liquid AURA».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</si>
</sst>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;[Red]0.00"/>
    <numFmt numFmtId="181" formatCode="0;[Red]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7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7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9"/>
      <name val="Calibri"/>
      <family val="2"/>
    </font>
    <font>
      <sz val="8"/>
      <color indexed="22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Calibri"/>
      <family val="2"/>
    </font>
    <font>
      <u val="single"/>
      <sz val="11"/>
      <color indexed="30"/>
      <name val="Calibri"/>
      <family val="2"/>
    </font>
    <font>
      <b/>
      <sz val="8"/>
      <name val="Calibri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7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8"/>
      <color theme="0"/>
      <name val="Calibri"/>
      <family val="2"/>
    </font>
    <font>
      <sz val="8"/>
      <color theme="0" tint="-0.1499900072813034"/>
      <name val="Calibri"/>
      <family val="2"/>
    </font>
    <font>
      <b/>
      <sz val="16"/>
      <color theme="1"/>
      <name val="Calibri"/>
      <family val="2"/>
    </font>
    <font>
      <sz val="7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Arial"/>
      <family val="2"/>
    </font>
    <font>
      <u val="single"/>
      <sz val="11"/>
      <color rgb="FF0070C0"/>
      <name val="Calibri"/>
      <family val="2"/>
    </font>
    <font>
      <sz val="9"/>
      <color theme="1"/>
      <name val="Arial"/>
      <family val="2"/>
    </font>
    <font>
      <u val="single"/>
      <sz val="11"/>
      <color theme="10"/>
      <name val="Calibri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B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55" fillId="0" borderId="0" xfId="42" applyFont="1" applyAlignment="1" applyProtection="1">
      <alignment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57" fillId="0" borderId="13" xfId="0" applyFont="1" applyBorder="1" applyAlignment="1">
      <alignment vertical="center" wrapText="1"/>
    </xf>
    <xf numFmtId="0" fontId="58" fillId="0" borderId="13" xfId="0" applyFont="1" applyBorder="1" applyAlignment="1">
      <alignment vertical="center"/>
    </xf>
    <xf numFmtId="49" fontId="56" fillId="0" borderId="12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49" fontId="56" fillId="0" borderId="14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57" fillId="0" borderId="13" xfId="0" applyNumberFormat="1" applyFont="1" applyBorder="1" applyAlignment="1">
      <alignment horizontal="center" vertical="center" wrapText="1"/>
    </xf>
    <xf numFmtId="49" fontId="59" fillId="33" borderId="15" xfId="0" applyNumberFormat="1" applyFont="1" applyFill="1" applyBorder="1" applyAlignment="1">
      <alignment vertical="center"/>
    </xf>
    <xf numFmtId="0" fontId="57" fillId="0" borderId="13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 wrapText="1"/>
    </xf>
    <xf numFmtId="0" fontId="60" fillId="0" borderId="15" xfId="0" applyNumberFormat="1" applyFont="1" applyBorder="1" applyAlignment="1">
      <alignment vertical="center"/>
    </xf>
    <xf numFmtId="49" fontId="60" fillId="0" borderId="17" xfId="0" applyNumberFormat="1" applyFont="1" applyBorder="1" applyAlignment="1">
      <alignment vertical="center"/>
    </xf>
    <xf numFmtId="49" fontId="28" fillId="0" borderId="17" xfId="0" applyNumberFormat="1" applyFont="1" applyBorder="1" applyAlignment="1">
      <alignment vertical="center"/>
    </xf>
    <xf numFmtId="0" fontId="61" fillId="0" borderId="0" xfId="0" applyFont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4" fontId="56" fillId="0" borderId="12" xfId="0" applyNumberFormat="1" applyFont="1" applyBorder="1" applyAlignment="1">
      <alignment horizontal="center" vertical="center" wrapText="1"/>
    </xf>
    <xf numFmtId="4" fontId="56" fillId="0" borderId="18" xfId="0" applyNumberFormat="1" applyFont="1" applyBorder="1" applyAlignment="1">
      <alignment horizontal="center" vertical="center" wrapText="1"/>
    </xf>
    <xf numFmtId="3" fontId="56" fillId="0" borderId="12" xfId="0" applyNumberFormat="1" applyFont="1" applyBorder="1" applyAlignment="1">
      <alignment horizontal="center" vertical="center" wrapText="1"/>
    </xf>
    <xf numFmtId="3" fontId="56" fillId="0" borderId="18" xfId="0" applyNumberFormat="1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left" vertical="center" wrapText="1" indent="1"/>
    </xf>
    <xf numFmtId="0" fontId="56" fillId="0" borderId="20" xfId="0" applyFont="1" applyBorder="1" applyAlignment="1">
      <alignment horizontal="left" vertical="center" wrapText="1" indent="1"/>
    </xf>
    <xf numFmtId="0" fontId="56" fillId="0" borderId="17" xfId="0" applyFont="1" applyBorder="1" applyAlignment="1">
      <alignment horizontal="left" vertical="center" wrapText="1" indent="1"/>
    </xf>
    <xf numFmtId="0" fontId="56" fillId="0" borderId="14" xfId="0" applyFont="1" applyBorder="1" applyAlignment="1">
      <alignment horizontal="left" vertical="center" wrapText="1" indent="1"/>
    </xf>
    <xf numFmtId="0" fontId="56" fillId="0" borderId="21" xfId="0" applyFont="1" applyBorder="1" applyAlignment="1">
      <alignment horizontal="left" vertical="center" wrapText="1" indent="1"/>
    </xf>
    <xf numFmtId="0" fontId="56" fillId="0" borderId="19" xfId="0" applyFont="1" applyBorder="1" applyAlignment="1">
      <alignment horizontal="left" vertical="center" wrapText="1" inden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56" fillId="0" borderId="12" xfId="0" applyFont="1" applyBorder="1" applyAlignment="1">
      <alignment horizontal="left" vertical="center" wrapText="1" indent="1"/>
    </xf>
    <xf numFmtId="0" fontId="56" fillId="0" borderId="13" xfId="0" applyFont="1" applyBorder="1" applyAlignment="1">
      <alignment horizontal="left" vertical="center" wrapText="1" indent="1"/>
    </xf>
    <xf numFmtId="0" fontId="56" fillId="0" borderId="18" xfId="0" applyFont="1" applyBorder="1" applyAlignment="1">
      <alignment horizontal="left" vertical="center" wrapText="1" indent="1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62" fillId="0" borderId="12" xfId="0" applyFont="1" applyBorder="1" applyAlignment="1">
      <alignment horizontal="left" vertical="center" wrapText="1" indent="1"/>
    </xf>
    <xf numFmtId="0" fontId="62" fillId="0" borderId="13" xfId="0" applyFont="1" applyBorder="1" applyAlignment="1">
      <alignment horizontal="left" vertical="center" wrapText="1" indent="1"/>
    </xf>
    <xf numFmtId="0" fontId="62" fillId="0" borderId="18" xfId="0" applyFont="1" applyBorder="1" applyAlignment="1">
      <alignment horizontal="left" vertical="center" wrapText="1" indent="1"/>
    </xf>
    <xf numFmtId="0" fontId="57" fillId="0" borderId="13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 wrapText="1"/>
    </xf>
    <xf numFmtId="0" fontId="56" fillId="34" borderId="18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 indent="1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49" fontId="56" fillId="34" borderId="10" xfId="0" applyNumberFormat="1" applyFont="1" applyFill="1" applyBorder="1" applyAlignment="1">
      <alignment horizontal="center" vertical="center" wrapText="1"/>
    </xf>
    <xf numFmtId="49" fontId="56" fillId="34" borderId="11" xfId="0" applyNumberFormat="1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/>
    </xf>
    <xf numFmtId="0" fontId="56" fillId="34" borderId="13" xfId="0" applyFont="1" applyFill="1" applyBorder="1" applyAlignment="1">
      <alignment horizontal="center"/>
    </xf>
    <xf numFmtId="0" fontId="56" fillId="34" borderId="18" xfId="0" applyFont="1" applyFill="1" applyBorder="1" applyAlignment="1">
      <alignment horizontal="center"/>
    </xf>
    <xf numFmtId="0" fontId="56" fillId="34" borderId="15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center" vertical="center" wrapText="1"/>
    </xf>
    <xf numFmtId="0" fontId="56" fillId="34" borderId="19" xfId="0" applyFont="1" applyFill="1" applyBorder="1" applyAlignment="1">
      <alignment horizontal="center" vertical="center" wrapText="1"/>
    </xf>
    <xf numFmtId="0" fontId="56" fillId="34" borderId="20" xfId="0" applyFont="1" applyFill="1" applyBorder="1" applyAlignment="1">
      <alignment horizontal="center" vertical="center" wrapText="1"/>
    </xf>
    <xf numFmtId="0" fontId="56" fillId="34" borderId="21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  <xf numFmtId="3" fontId="56" fillId="0" borderId="14" xfId="0" applyNumberFormat="1" applyFont="1" applyBorder="1" applyAlignment="1">
      <alignment horizontal="center" vertical="center" wrapText="1"/>
    </xf>
    <xf numFmtId="3" fontId="56" fillId="0" borderId="19" xfId="0" applyNumberFormat="1" applyFont="1" applyBorder="1" applyAlignment="1">
      <alignment horizontal="center" vertical="center" wrapText="1"/>
    </xf>
    <xf numFmtId="4" fontId="56" fillId="0" borderId="14" xfId="0" applyNumberFormat="1" applyFont="1" applyBorder="1" applyAlignment="1">
      <alignment horizontal="center" vertical="center" wrapText="1"/>
    </xf>
    <xf numFmtId="4" fontId="56" fillId="0" borderId="19" xfId="0" applyNumberFormat="1" applyFont="1" applyBorder="1" applyAlignment="1">
      <alignment horizontal="center" vertical="center" wrapText="1"/>
    </xf>
    <xf numFmtId="0" fontId="62" fillId="0" borderId="15" xfId="0" applyFont="1" applyBorder="1" applyAlignment="1">
      <alignment horizontal="left" vertical="center" wrapText="1" indent="1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3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63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0" fontId="65" fillId="0" borderId="0" xfId="42" applyFont="1" applyAlignment="1" applyProtection="1">
      <alignment/>
      <protection/>
    </xf>
    <xf numFmtId="0" fontId="66" fillId="0" borderId="0" xfId="0" applyFont="1" applyAlignment="1">
      <alignment horizontal="left" vertical="center" wrapText="1"/>
    </xf>
    <xf numFmtId="0" fontId="56" fillId="0" borderId="0" xfId="0" applyFont="1" applyBorder="1" applyAlignment="1">
      <alignment wrapText="1"/>
    </xf>
    <xf numFmtId="0" fontId="66" fillId="0" borderId="21" xfId="0" applyFont="1" applyBorder="1" applyAlignment="1">
      <alignment horizontal="center" vertical="center"/>
    </xf>
    <xf numFmtId="0" fontId="67" fillId="0" borderId="0" xfId="42" applyFont="1" applyAlignment="1" applyProtection="1">
      <alignment horizontal="left"/>
      <protection/>
    </xf>
    <xf numFmtId="0" fontId="61" fillId="0" borderId="0" xfId="0" applyFont="1" applyAlignment="1">
      <alignment horizontal="center" wrapText="1"/>
    </xf>
    <xf numFmtId="0" fontId="68" fillId="0" borderId="21" xfId="0" applyFont="1" applyBorder="1" applyAlignment="1">
      <alignment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Relationship Id="rId3" Type="http://schemas.openxmlformats.org/officeDocument/2006/relationships/image" Target="../media/image13.jpeg" /><Relationship Id="rId4" Type="http://schemas.openxmlformats.org/officeDocument/2006/relationships/image" Target="../media/image14.jpeg" /><Relationship Id="rId5" Type="http://schemas.openxmlformats.org/officeDocument/2006/relationships/image" Target="../media/image15.jpeg" /><Relationship Id="rId6" Type="http://schemas.openxmlformats.org/officeDocument/2006/relationships/image" Target="../media/image16.jpeg" /><Relationship Id="rId7" Type="http://schemas.openxmlformats.org/officeDocument/2006/relationships/image" Target="../media/image17.jpeg" /><Relationship Id="rId8" Type="http://schemas.openxmlformats.org/officeDocument/2006/relationships/image" Target="../media/image18.jpeg" /><Relationship Id="rId9" Type="http://schemas.openxmlformats.org/officeDocument/2006/relationships/image" Target="../media/image19.jpeg" /><Relationship Id="rId10" Type="http://schemas.openxmlformats.org/officeDocument/2006/relationships/image" Target="../media/image20.jpeg" /><Relationship Id="rId11" Type="http://schemas.openxmlformats.org/officeDocument/2006/relationships/image" Target="../media/image21.jpeg" /><Relationship Id="rId12" Type="http://schemas.openxmlformats.org/officeDocument/2006/relationships/image" Target="../media/image22.jpeg" /><Relationship Id="rId13" Type="http://schemas.openxmlformats.org/officeDocument/2006/relationships/image" Target="../media/image23.jpeg" /><Relationship Id="rId14" Type="http://schemas.openxmlformats.org/officeDocument/2006/relationships/image" Target="../media/image3.jpeg" /><Relationship Id="rId15" Type="http://schemas.openxmlformats.org/officeDocument/2006/relationships/image" Target="../media/image4.jpeg" /><Relationship Id="rId16" Type="http://schemas.openxmlformats.org/officeDocument/2006/relationships/image" Target="../media/image24.jpeg" /><Relationship Id="rId17" Type="http://schemas.openxmlformats.org/officeDocument/2006/relationships/image" Target="../media/image25.jpeg" /><Relationship Id="rId18" Type="http://schemas.openxmlformats.org/officeDocument/2006/relationships/image" Target="../media/image26.jpeg" /><Relationship Id="rId19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28575</xdr:rowOff>
    </xdr:from>
    <xdr:to>
      <xdr:col>6</xdr:col>
      <xdr:colOff>57150</xdr:colOff>
      <xdr:row>5</xdr:row>
      <xdr:rowOff>133350</xdr:rowOff>
    </xdr:to>
    <xdr:pic>
      <xdr:nvPicPr>
        <xdr:cNvPr id="1" name="Picture 1" descr="товарный знак №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8575"/>
          <a:ext cx="828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12</xdr:row>
      <xdr:rowOff>28575</xdr:rowOff>
    </xdr:from>
    <xdr:to>
      <xdr:col>5</xdr:col>
      <xdr:colOff>171450</xdr:colOff>
      <xdr:row>13</xdr:row>
      <xdr:rowOff>504825</xdr:rowOff>
    </xdr:to>
    <xdr:pic>
      <xdr:nvPicPr>
        <xdr:cNvPr id="2" name="Рисунок 5" descr="C:\Users\1\Desktop\Documents\01.РАБОТА\STARWAX\Starwax_САЙТ\01.Ванная_Кухня_Туалет_Канализация\55024_(3843).Стеклокерамика\55024_Стеклокерамика_прайс\01.55024_Стеклокерамика_основ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2114550"/>
          <a:ext cx="209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14</xdr:row>
      <xdr:rowOff>38100</xdr:rowOff>
    </xdr:from>
    <xdr:to>
      <xdr:col>5</xdr:col>
      <xdr:colOff>190500</xdr:colOff>
      <xdr:row>14</xdr:row>
      <xdr:rowOff>676275</xdr:rowOff>
    </xdr:to>
    <xdr:pic>
      <xdr:nvPicPr>
        <xdr:cNvPr id="3" name="Picture 306" descr="55470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2752725"/>
          <a:ext cx="314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17</xdr:row>
      <xdr:rowOff>38100</xdr:rowOff>
    </xdr:from>
    <xdr:to>
      <xdr:col>5</xdr:col>
      <xdr:colOff>209550</xdr:colOff>
      <xdr:row>17</xdr:row>
      <xdr:rowOff>666750</xdr:rowOff>
    </xdr:to>
    <xdr:pic>
      <xdr:nvPicPr>
        <xdr:cNvPr id="4" name="Picture 468" descr="556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4876800"/>
          <a:ext cx="304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18</xdr:row>
      <xdr:rowOff>66675</xdr:rowOff>
    </xdr:from>
    <xdr:to>
      <xdr:col>5</xdr:col>
      <xdr:colOff>209550</xdr:colOff>
      <xdr:row>18</xdr:row>
      <xdr:rowOff>742950</xdr:rowOff>
    </xdr:to>
    <xdr:pic>
      <xdr:nvPicPr>
        <xdr:cNvPr id="5" name="Picture 797" descr="558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81075" y="5629275"/>
          <a:ext cx="333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20</xdr:row>
      <xdr:rowOff>228600</xdr:rowOff>
    </xdr:from>
    <xdr:to>
      <xdr:col>5</xdr:col>
      <xdr:colOff>209550</xdr:colOff>
      <xdr:row>20</xdr:row>
      <xdr:rowOff>571500</xdr:rowOff>
    </xdr:to>
    <xdr:pic>
      <xdr:nvPicPr>
        <xdr:cNvPr id="6" name="Picture 1040" descr="Паста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0125" y="6781800"/>
          <a:ext cx="314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28</xdr:row>
      <xdr:rowOff>66675</xdr:rowOff>
    </xdr:from>
    <xdr:to>
      <xdr:col>5</xdr:col>
      <xdr:colOff>161925</xdr:colOff>
      <xdr:row>28</xdr:row>
      <xdr:rowOff>828675</xdr:rowOff>
    </xdr:to>
    <xdr:pic>
      <xdr:nvPicPr>
        <xdr:cNvPr id="7" name="Picture 1542" descr="550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90600" y="9991725"/>
          <a:ext cx="276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30</xdr:row>
      <xdr:rowOff>57150</xdr:rowOff>
    </xdr:from>
    <xdr:to>
      <xdr:col>5</xdr:col>
      <xdr:colOff>190500</xdr:colOff>
      <xdr:row>30</xdr:row>
      <xdr:rowOff>704850</xdr:rowOff>
    </xdr:to>
    <xdr:pic>
      <xdr:nvPicPr>
        <xdr:cNvPr id="8" name="Picture 2350" descr="55358_прайс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62025" y="11049000"/>
          <a:ext cx="333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31</xdr:row>
      <xdr:rowOff>95250</xdr:rowOff>
    </xdr:from>
    <xdr:to>
      <xdr:col>5</xdr:col>
      <xdr:colOff>200025</xdr:colOff>
      <xdr:row>31</xdr:row>
      <xdr:rowOff>771525</xdr:rowOff>
    </xdr:to>
    <xdr:pic>
      <xdr:nvPicPr>
        <xdr:cNvPr id="9" name="Picture 2511" descr="554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11858625"/>
          <a:ext cx="342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34</xdr:row>
      <xdr:rowOff>57150</xdr:rowOff>
    </xdr:from>
    <xdr:to>
      <xdr:col>5</xdr:col>
      <xdr:colOff>238125</xdr:colOff>
      <xdr:row>34</xdr:row>
      <xdr:rowOff>762000</xdr:rowOff>
    </xdr:to>
    <xdr:pic>
      <xdr:nvPicPr>
        <xdr:cNvPr id="10" name="Picture 2644" descr="5580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81075" y="13592175"/>
          <a:ext cx="361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36</xdr:row>
      <xdr:rowOff>171450</xdr:rowOff>
    </xdr:from>
    <xdr:to>
      <xdr:col>5</xdr:col>
      <xdr:colOff>228600</xdr:colOff>
      <xdr:row>36</xdr:row>
      <xdr:rowOff>866775</xdr:rowOff>
    </xdr:to>
    <xdr:pic>
      <xdr:nvPicPr>
        <xdr:cNvPr id="11" name="Picture 4269" descr="55197_прайс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81075" y="14706600"/>
          <a:ext cx="352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37</xdr:row>
      <xdr:rowOff>123825</xdr:rowOff>
    </xdr:from>
    <xdr:to>
      <xdr:col>5</xdr:col>
      <xdr:colOff>228600</xdr:colOff>
      <xdr:row>37</xdr:row>
      <xdr:rowOff>866775</xdr:rowOff>
    </xdr:to>
    <xdr:pic>
      <xdr:nvPicPr>
        <xdr:cNvPr id="12" name="Picture 4709" descr="557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81075" y="15640050"/>
          <a:ext cx="352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38</xdr:row>
      <xdr:rowOff>104775</xdr:rowOff>
    </xdr:from>
    <xdr:to>
      <xdr:col>5</xdr:col>
      <xdr:colOff>238125</xdr:colOff>
      <xdr:row>38</xdr:row>
      <xdr:rowOff>847725</xdr:rowOff>
    </xdr:to>
    <xdr:pic>
      <xdr:nvPicPr>
        <xdr:cNvPr id="13" name="Picture 4863" descr="5584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1075" y="16611600"/>
          <a:ext cx="361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16</xdr:row>
      <xdr:rowOff>19050</xdr:rowOff>
    </xdr:from>
    <xdr:to>
      <xdr:col>5</xdr:col>
      <xdr:colOff>161925</xdr:colOff>
      <xdr:row>16</xdr:row>
      <xdr:rowOff>638175</xdr:rowOff>
    </xdr:to>
    <xdr:pic>
      <xdr:nvPicPr>
        <xdr:cNvPr id="14" name="Picture 6668" descr="55632_прайс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00125" y="4200525"/>
          <a:ext cx="266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15</xdr:row>
      <xdr:rowOff>9525</xdr:rowOff>
    </xdr:from>
    <xdr:to>
      <xdr:col>5</xdr:col>
      <xdr:colOff>180975</xdr:colOff>
      <xdr:row>15</xdr:row>
      <xdr:rowOff>695325</xdr:rowOff>
    </xdr:to>
    <xdr:pic>
      <xdr:nvPicPr>
        <xdr:cNvPr id="15" name="Picture 6726" descr="55631_прайс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81075" y="3457575"/>
          <a:ext cx="304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21</xdr:row>
      <xdr:rowOff>38100</xdr:rowOff>
    </xdr:from>
    <xdr:to>
      <xdr:col>5</xdr:col>
      <xdr:colOff>123825</xdr:colOff>
      <xdr:row>21</xdr:row>
      <xdr:rowOff>590550</xdr:rowOff>
    </xdr:to>
    <xdr:pic>
      <xdr:nvPicPr>
        <xdr:cNvPr id="16" name="Рисунок 26" descr="D:\Рабочая\ФОТО\1-й угол\AURA\AURA_каминное стекло_250 мл\Каминное стекл0 Liquid Aura_прайс.jpg\01.Камин стекло-Liquid-Aura_прайс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47750" y="73056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32</xdr:row>
      <xdr:rowOff>28575</xdr:rowOff>
    </xdr:from>
    <xdr:to>
      <xdr:col>5</xdr:col>
      <xdr:colOff>238125</xdr:colOff>
      <xdr:row>32</xdr:row>
      <xdr:rowOff>714375</xdr:rowOff>
    </xdr:to>
    <xdr:pic>
      <xdr:nvPicPr>
        <xdr:cNvPr id="17" name="Рисунок 27" descr="D:\Рабочая\01.РАБОТА\STARWAX\Starwax_САЙТ\10.Паркет и ламинат\55634_3839. Моющий концентрат Лаванда\55634_Прайс\55634-1_прайс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52500" y="12630150"/>
          <a:ext cx="390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22</xdr:row>
      <xdr:rowOff>28575</xdr:rowOff>
    </xdr:from>
    <xdr:to>
      <xdr:col>5</xdr:col>
      <xdr:colOff>190500</xdr:colOff>
      <xdr:row>22</xdr:row>
      <xdr:rowOff>552450</xdr:rowOff>
    </xdr:to>
    <xdr:pic>
      <xdr:nvPicPr>
        <xdr:cNvPr id="18" name="Рисунок 20" descr="Liquid-Aura_любые_прайс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00125" y="7905750"/>
          <a:ext cx="295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24</xdr:row>
      <xdr:rowOff>38100</xdr:rowOff>
    </xdr:from>
    <xdr:to>
      <xdr:col>5</xdr:col>
      <xdr:colOff>238125</xdr:colOff>
      <xdr:row>24</xdr:row>
      <xdr:rowOff>552450</xdr:rowOff>
    </xdr:to>
    <xdr:pic>
      <xdr:nvPicPr>
        <xdr:cNvPr id="19" name="Рисунок 22" descr="01.Liquid Aura_стекло_прайс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71550" y="8753475"/>
          <a:ext cx="371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8</xdr:col>
      <xdr:colOff>476250</xdr:colOff>
      <xdr:row>13</xdr:row>
      <xdr:rowOff>38100</xdr:rowOff>
    </xdr:to>
    <xdr:pic>
      <xdr:nvPicPr>
        <xdr:cNvPr id="1" name="Рисунок 1" descr="AURA_камин_ стекло_прй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714500"/>
          <a:ext cx="476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i@promagra.ru" TargetMode="External" /><Relationship Id="rId2" Type="http://schemas.openxmlformats.org/officeDocument/2006/relationships/hyperlink" Target="http://www.promagra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showGridLines="0" tabSelected="1" view="pageBreakPreview" zoomScale="125" zoomScaleNormal="125" zoomScaleSheetLayoutView="125" zoomScalePageLayoutView="0" workbookViewId="0" topLeftCell="A37">
      <selection activeCell="R13" sqref="R13:W14"/>
    </sheetView>
  </sheetViews>
  <sheetFormatPr defaultColWidth="9.140625" defaultRowHeight="15"/>
  <cols>
    <col min="1" max="1" width="2.8515625" style="0" customWidth="1"/>
    <col min="2" max="2" width="4.28125" style="10" customWidth="1"/>
    <col min="3" max="3" width="3.421875" style="0" customWidth="1"/>
    <col min="4" max="4" width="3.28125" style="0" customWidth="1"/>
    <col min="5" max="5" width="2.7109375" style="0" customWidth="1"/>
    <col min="6" max="6" width="3.8515625" style="0" customWidth="1"/>
    <col min="7" max="8" width="3.140625" style="0" customWidth="1"/>
    <col min="9" max="13" width="2.7109375" style="0" customWidth="1"/>
    <col min="14" max="14" width="1.8515625" style="0" customWidth="1"/>
    <col min="15" max="15" width="2.140625" style="0" customWidth="1"/>
    <col min="16" max="16" width="2.57421875" style="0" customWidth="1"/>
    <col min="17" max="17" width="3.28125" style="0" customWidth="1"/>
    <col min="18" max="18" width="2.7109375" style="0" customWidth="1"/>
    <col min="19" max="19" width="2.421875" style="0" customWidth="1"/>
    <col min="20" max="20" width="3.57421875" style="0" customWidth="1"/>
    <col min="21" max="21" width="3.7109375" style="0" customWidth="1"/>
    <col min="22" max="22" width="3.421875" style="0" customWidth="1"/>
    <col min="23" max="23" width="3.140625" style="0" customWidth="1"/>
    <col min="24" max="26" width="3.421875" style="0" customWidth="1"/>
    <col min="27" max="27" width="3.140625" style="0" customWidth="1"/>
    <col min="28" max="28" width="3.421875" style="0" customWidth="1"/>
    <col min="29" max="29" width="3.140625" style="0" customWidth="1"/>
    <col min="30" max="30" width="3.28125" style="0" customWidth="1"/>
    <col min="31" max="31" width="2.28125" style="0" customWidth="1"/>
    <col min="32" max="46" width="2.7109375" style="0" customWidth="1"/>
  </cols>
  <sheetData>
    <row r="1" spans="7:31" ht="15">
      <c r="G1" s="85" t="s">
        <v>12</v>
      </c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6"/>
    </row>
    <row r="2" spans="6:31" ht="18" customHeight="1">
      <c r="F2" s="87"/>
      <c r="G2" s="92" t="s">
        <v>108</v>
      </c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</row>
    <row r="3" spans="6:31" ht="12" customHeight="1">
      <c r="F3" s="87"/>
      <c r="G3" s="18"/>
      <c r="H3" s="18"/>
      <c r="I3" s="18"/>
      <c r="J3" s="18"/>
      <c r="K3" s="18"/>
      <c r="L3" s="18"/>
      <c r="M3" s="18"/>
      <c r="N3" s="18"/>
      <c r="O3" s="18"/>
      <c r="P3" s="88" t="s">
        <v>112</v>
      </c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18"/>
    </row>
    <row r="4" spans="6:31" ht="12" customHeight="1">
      <c r="F4" s="87"/>
      <c r="G4" s="18"/>
      <c r="H4" s="18"/>
      <c r="I4" s="18"/>
      <c r="J4" s="18"/>
      <c r="K4" s="18"/>
      <c r="L4" s="18"/>
      <c r="M4" s="18"/>
      <c r="N4" s="18"/>
      <c r="O4" s="18"/>
      <c r="P4" s="88" t="s">
        <v>109</v>
      </c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18"/>
    </row>
    <row r="5" spans="6:31" ht="12" customHeight="1">
      <c r="F5" s="87"/>
      <c r="G5" s="18"/>
      <c r="H5" s="18"/>
      <c r="I5" s="18"/>
      <c r="J5" s="18"/>
      <c r="K5" s="18"/>
      <c r="L5" s="18"/>
      <c r="M5" s="18"/>
      <c r="N5" s="18"/>
      <c r="O5" s="18"/>
      <c r="P5" s="88" t="s">
        <v>110</v>
      </c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18"/>
    </row>
    <row r="6" spans="6:31" ht="12" customHeight="1">
      <c r="F6" s="87"/>
      <c r="G6" s="18"/>
      <c r="H6" s="18"/>
      <c r="I6" s="18"/>
      <c r="J6" s="18"/>
      <c r="K6" s="18"/>
      <c r="L6" s="18"/>
      <c r="M6" s="18"/>
      <c r="N6" s="18"/>
      <c r="O6" s="18"/>
      <c r="P6" s="88" t="s">
        <v>111</v>
      </c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18"/>
    </row>
    <row r="7" spans="1:31" ht="14.25">
      <c r="A7" s="95" t="s">
        <v>113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1" t="s">
        <v>13</v>
      </c>
      <c r="Q7" s="91"/>
      <c r="R7" s="91"/>
      <c r="S7" s="91"/>
      <c r="T7" s="91"/>
      <c r="U7" s="91"/>
      <c r="V7" s="91" t="s">
        <v>14</v>
      </c>
      <c r="W7" s="91"/>
      <c r="X7" s="91"/>
      <c r="Y7" s="91"/>
      <c r="Z7" s="91"/>
      <c r="AA7" s="91"/>
      <c r="AB7" s="1"/>
      <c r="AC7" s="89"/>
      <c r="AD7" s="89"/>
      <c r="AE7" s="89"/>
    </row>
    <row r="8" spans="1:31" ht="3.7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</row>
    <row r="9" spans="1:31" ht="15" customHeigh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3"/>
      <c r="Q9" s="93"/>
      <c r="R9" s="93"/>
      <c r="S9" s="93"/>
      <c r="T9" s="93"/>
      <c r="U9" s="93"/>
      <c r="V9" s="93"/>
      <c r="W9" s="93"/>
      <c r="X9" s="90" t="s">
        <v>102</v>
      </c>
      <c r="Y9" s="90"/>
      <c r="Z9" s="90"/>
      <c r="AA9" s="90"/>
      <c r="AB9" s="90"/>
      <c r="AC9" s="90"/>
      <c r="AD9" s="90"/>
      <c r="AE9" s="90"/>
    </row>
    <row r="10" spans="1:31" ht="12.75" customHeight="1">
      <c r="A10" s="54" t="s">
        <v>0</v>
      </c>
      <c r="B10" s="56" t="s">
        <v>1</v>
      </c>
      <c r="C10" s="58" t="s">
        <v>2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60"/>
      <c r="P10" s="61" t="s">
        <v>9</v>
      </c>
      <c r="Q10" s="62"/>
      <c r="R10" s="61" t="s">
        <v>8</v>
      </c>
      <c r="S10" s="65"/>
      <c r="T10" s="65"/>
      <c r="U10" s="65"/>
      <c r="V10" s="65"/>
      <c r="W10" s="62"/>
      <c r="X10" s="50" t="s">
        <v>7</v>
      </c>
      <c r="Y10" s="67"/>
      <c r="Z10" s="67"/>
      <c r="AA10" s="67"/>
      <c r="AB10" s="67"/>
      <c r="AC10" s="67"/>
      <c r="AD10" s="67"/>
      <c r="AE10" s="51"/>
    </row>
    <row r="11" spans="1:31" ht="22.5" customHeight="1">
      <c r="A11" s="55"/>
      <c r="B11" s="57"/>
      <c r="C11" s="50" t="s">
        <v>3</v>
      </c>
      <c r="D11" s="51"/>
      <c r="E11" s="50" t="s">
        <v>4</v>
      </c>
      <c r="F11" s="51"/>
      <c r="G11" s="50" t="s">
        <v>10</v>
      </c>
      <c r="H11" s="51"/>
      <c r="I11" s="50" t="s">
        <v>5</v>
      </c>
      <c r="J11" s="67"/>
      <c r="K11" s="67"/>
      <c r="L11" s="67"/>
      <c r="M11" s="67"/>
      <c r="N11" s="67"/>
      <c r="O11" s="51"/>
      <c r="P11" s="63"/>
      <c r="Q11" s="64"/>
      <c r="R11" s="63"/>
      <c r="S11" s="66"/>
      <c r="T11" s="66"/>
      <c r="U11" s="66"/>
      <c r="V11" s="66"/>
      <c r="W11" s="64"/>
      <c r="X11" s="50" t="s">
        <v>87</v>
      </c>
      <c r="Y11" s="51"/>
      <c r="Z11" s="50" t="s">
        <v>88</v>
      </c>
      <c r="AA11" s="51"/>
      <c r="AB11" s="50" t="s">
        <v>89</v>
      </c>
      <c r="AC11" s="51"/>
      <c r="AD11" s="50" t="s">
        <v>6</v>
      </c>
      <c r="AE11" s="51"/>
    </row>
    <row r="12" spans="1:31" ht="15" customHeight="1">
      <c r="A12" s="4"/>
      <c r="B12" s="11"/>
      <c r="C12" s="5"/>
      <c r="D12" s="5"/>
      <c r="E12" s="6" t="s">
        <v>15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81"/>
      <c r="Y12" s="81"/>
      <c r="Z12" s="78"/>
      <c r="AA12" s="78"/>
      <c r="AB12" s="78"/>
      <c r="AC12" s="78"/>
      <c r="AD12" s="47"/>
      <c r="AE12" s="48"/>
    </row>
    <row r="13" spans="1:31" ht="9" customHeight="1">
      <c r="A13" s="2"/>
      <c r="B13" s="12" t="s">
        <v>16</v>
      </c>
      <c r="C13" s="25"/>
      <c r="D13" s="26"/>
      <c r="E13" s="35"/>
      <c r="F13" s="36"/>
      <c r="G13" s="25"/>
      <c r="H13" s="26"/>
      <c r="I13" s="29" t="s">
        <v>20</v>
      </c>
      <c r="J13" s="73"/>
      <c r="K13" s="73"/>
      <c r="L13" s="73"/>
      <c r="M13" s="73"/>
      <c r="N13" s="73"/>
      <c r="O13" s="74"/>
      <c r="P13" s="79"/>
      <c r="Q13" s="80"/>
      <c r="R13" s="72" t="s">
        <v>21</v>
      </c>
      <c r="S13" s="73"/>
      <c r="T13" s="73"/>
      <c r="U13" s="73"/>
      <c r="V13" s="73"/>
      <c r="W13" s="74"/>
      <c r="X13" s="15" t="s">
        <v>90</v>
      </c>
      <c r="Y13" s="16"/>
      <c r="Z13" s="15"/>
      <c r="AA13" s="16"/>
      <c r="AB13" s="15"/>
      <c r="AC13" s="16"/>
      <c r="AD13" s="15" t="s">
        <v>91</v>
      </c>
      <c r="AE13" s="17"/>
    </row>
    <row r="14" spans="1:31" ht="40.5" customHeight="1">
      <c r="A14" s="3">
        <v>1</v>
      </c>
      <c r="B14" s="9" t="s">
        <v>19</v>
      </c>
      <c r="C14" s="27" t="s">
        <v>17</v>
      </c>
      <c r="D14" s="28"/>
      <c r="E14" s="37"/>
      <c r="F14" s="38"/>
      <c r="G14" s="27" t="s">
        <v>11</v>
      </c>
      <c r="H14" s="28"/>
      <c r="I14" s="75"/>
      <c r="J14" s="76"/>
      <c r="K14" s="76"/>
      <c r="L14" s="76"/>
      <c r="M14" s="76"/>
      <c r="N14" s="76"/>
      <c r="O14" s="77"/>
      <c r="P14" s="27" t="s">
        <v>18</v>
      </c>
      <c r="Q14" s="28"/>
      <c r="R14" s="75"/>
      <c r="S14" s="76"/>
      <c r="T14" s="76"/>
      <c r="U14" s="76"/>
      <c r="V14" s="76"/>
      <c r="W14" s="77"/>
      <c r="X14" s="70">
        <v>513</v>
      </c>
      <c r="Y14" s="71"/>
      <c r="Z14" s="70">
        <v>0</v>
      </c>
      <c r="AA14" s="71"/>
      <c r="AB14" s="70">
        <f aca="true" t="shared" si="0" ref="AB14:AB19">Z14-(Z14*0.05)</f>
        <v>0</v>
      </c>
      <c r="AC14" s="71"/>
      <c r="AD14" s="68">
        <f aca="true" t="shared" si="1" ref="AD14:AD19">X14*1.25</f>
        <v>641.25</v>
      </c>
      <c r="AE14" s="69"/>
    </row>
    <row r="15" spans="1:31" ht="57.75" customHeight="1">
      <c r="A15" s="8">
        <f>A14+1</f>
        <v>2</v>
      </c>
      <c r="B15" s="7" t="s">
        <v>25</v>
      </c>
      <c r="C15" s="19" t="s">
        <v>24</v>
      </c>
      <c r="D15" s="20"/>
      <c r="E15" s="42"/>
      <c r="F15" s="43"/>
      <c r="G15" s="19" t="s">
        <v>23</v>
      </c>
      <c r="H15" s="20"/>
      <c r="I15" s="39" t="s">
        <v>26</v>
      </c>
      <c r="J15" s="40"/>
      <c r="K15" s="40"/>
      <c r="L15" s="40"/>
      <c r="M15" s="40"/>
      <c r="N15" s="40"/>
      <c r="O15" s="41"/>
      <c r="P15" s="19" t="s">
        <v>27</v>
      </c>
      <c r="Q15" s="20"/>
      <c r="R15" s="44" t="s">
        <v>94</v>
      </c>
      <c r="S15" s="45"/>
      <c r="T15" s="45"/>
      <c r="U15" s="45"/>
      <c r="V15" s="45"/>
      <c r="W15" s="46"/>
      <c r="X15" s="21">
        <v>345</v>
      </c>
      <c r="Y15" s="22"/>
      <c r="Z15" s="70">
        <v>0</v>
      </c>
      <c r="AA15" s="71"/>
      <c r="AB15" s="70">
        <f t="shared" si="0"/>
        <v>0</v>
      </c>
      <c r="AC15" s="71"/>
      <c r="AD15" s="68">
        <f t="shared" si="1"/>
        <v>431.25</v>
      </c>
      <c r="AE15" s="69"/>
    </row>
    <row r="16" spans="1:31" ht="57.75" customHeight="1">
      <c r="A16" s="8">
        <f>A15+1</f>
        <v>3</v>
      </c>
      <c r="B16" s="7" t="s">
        <v>82</v>
      </c>
      <c r="C16" s="19" t="s">
        <v>83</v>
      </c>
      <c r="D16" s="20"/>
      <c r="E16" s="42"/>
      <c r="F16" s="43"/>
      <c r="G16" s="19" t="s">
        <v>11</v>
      </c>
      <c r="H16" s="20"/>
      <c r="I16" s="39" t="s">
        <v>85</v>
      </c>
      <c r="J16" s="40"/>
      <c r="K16" s="40"/>
      <c r="L16" s="40"/>
      <c r="M16" s="40"/>
      <c r="N16" s="40"/>
      <c r="O16" s="41"/>
      <c r="P16" s="19" t="s">
        <v>84</v>
      </c>
      <c r="Q16" s="20"/>
      <c r="R16" s="44" t="s">
        <v>86</v>
      </c>
      <c r="S16" s="45"/>
      <c r="T16" s="45"/>
      <c r="U16" s="45"/>
      <c r="V16" s="45"/>
      <c r="W16" s="46"/>
      <c r="X16" s="21">
        <v>424</v>
      </c>
      <c r="Y16" s="22"/>
      <c r="Z16" s="70">
        <v>0</v>
      </c>
      <c r="AA16" s="71"/>
      <c r="AB16" s="70">
        <f t="shared" si="0"/>
        <v>0</v>
      </c>
      <c r="AC16" s="71"/>
      <c r="AD16" s="68">
        <f t="shared" si="1"/>
        <v>530</v>
      </c>
      <c r="AE16" s="69"/>
    </row>
    <row r="17" spans="1:31" ht="51.75" customHeight="1">
      <c r="A17" s="8">
        <f>A16+1</f>
        <v>4</v>
      </c>
      <c r="B17" s="7" t="s">
        <v>28</v>
      </c>
      <c r="C17" s="19" t="s">
        <v>29</v>
      </c>
      <c r="D17" s="20"/>
      <c r="E17" s="42"/>
      <c r="F17" s="43"/>
      <c r="G17" s="19" t="s">
        <v>11</v>
      </c>
      <c r="H17" s="20"/>
      <c r="I17" s="39" t="s">
        <v>30</v>
      </c>
      <c r="J17" s="40"/>
      <c r="K17" s="40"/>
      <c r="L17" s="40"/>
      <c r="M17" s="40"/>
      <c r="N17" s="40"/>
      <c r="O17" s="41"/>
      <c r="P17" s="19" t="s">
        <v>27</v>
      </c>
      <c r="Q17" s="20"/>
      <c r="R17" s="44" t="s">
        <v>31</v>
      </c>
      <c r="S17" s="45"/>
      <c r="T17" s="45"/>
      <c r="U17" s="45"/>
      <c r="V17" s="45"/>
      <c r="W17" s="46"/>
      <c r="X17" s="21">
        <v>475</v>
      </c>
      <c r="Y17" s="22"/>
      <c r="Z17" s="70">
        <v>0</v>
      </c>
      <c r="AA17" s="71"/>
      <c r="AB17" s="70">
        <f t="shared" si="0"/>
        <v>0</v>
      </c>
      <c r="AC17" s="71"/>
      <c r="AD17" s="68">
        <f t="shared" si="1"/>
        <v>593.75</v>
      </c>
      <c r="AE17" s="69"/>
    </row>
    <row r="18" spans="1:31" ht="57" customHeight="1">
      <c r="A18" s="8">
        <f>A17+1</f>
        <v>5</v>
      </c>
      <c r="B18" s="7" t="s">
        <v>32</v>
      </c>
      <c r="C18" s="19" t="s">
        <v>33</v>
      </c>
      <c r="D18" s="20"/>
      <c r="E18" s="42"/>
      <c r="F18" s="43"/>
      <c r="G18" s="19" t="s">
        <v>11</v>
      </c>
      <c r="H18" s="20"/>
      <c r="I18" s="39" t="s">
        <v>34</v>
      </c>
      <c r="J18" s="40"/>
      <c r="K18" s="40"/>
      <c r="L18" s="40"/>
      <c r="M18" s="40"/>
      <c r="N18" s="40"/>
      <c r="O18" s="41"/>
      <c r="P18" s="19" t="s">
        <v>18</v>
      </c>
      <c r="Q18" s="20"/>
      <c r="R18" s="44" t="s">
        <v>99</v>
      </c>
      <c r="S18" s="45"/>
      <c r="T18" s="45"/>
      <c r="U18" s="45"/>
      <c r="V18" s="45"/>
      <c r="W18" s="46"/>
      <c r="X18" s="21">
        <v>541</v>
      </c>
      <c r="Y18" s="22"/>
      <c r="Z18" s="70">
        <v>0</v>
      </c>
      <c r="AA18" s="71"/>
      <c r="AB18" s="70">
        <f t="shared" si="0"/>
        <v>0</v>
      </c>
      <c r="AC18" s="71"/>
      <c r="AD18" s="68">
        <f t="shared" si="1"/>
        <v>676.25</v>
      </c>
      <c r="AE18" s="69"/>
    </row>
    <row r="19" spans="1:31" ht="63" customHeight="1">
      <c r="A19" s="8">
        <f>A18+1</f>
        <v>6</v>
      </c>
      <c r="B19" s="7" t="s">
        <v>36</v>
      </c>
      <c r="C19" s="19" t="s">
        <v>35</v>
      </c>
      <c r="D19" s="20"/>
      <c r="E19" s="42"/>
      <c r="F19" s="43"/>
      <c r="G19" s="19" t="s">
        <v>23</v>
      </c>
      <c r="H19" s="20"/>
      <c r="I19" s="39" t="s">
        <v>37</v>
      </c>
      <c r="J19" s="40"/>
      <c r="K19" s="40"/>
      <c r="L19" s="40"/>
      <c r="M19" s="40"/>
      <c r="N19" s="40"/>
      <c r="O19" s="41"/>
      <c r="P19" s="19" t="s">
        <v>18</v>
      </c>
      <c r="Q19" s="20"/>
      <c r="R19" s="44" t="s">
        <v>38</v>
      </c>
      <c r="S19" s="45"/>
      <c r="T19" s="45"/>
      <c r="U19" s="45"/>
      <c r="V19" s="45"/>
      <c r="W19" s="46"/>
      <c r="X19" s="21">
        <v>411</v>
      </c>
      <c r="Y19" s="22"/>
      <c r="Z19" s="21">
        <f>X19-(X19*0.03)</f>
        <v>398.67</v>
      </c>
      <c r="AA19" s="22"/>
      <c r="AB19" s="21">
        <f t="shared" si="0"/>
        <v>378.73650000000004</v>
      </c>
      <c r="AC19" s="22"/>
      <c r="AD19" s="68">
        <f t="shared" si="1"/>
        <v>513.75</v>
      </c>
      <c r="AE19" s="69"/>
    </row>
    <row r="20" spans="1:31" ht="15" customHeight="1">
      <c r="A20" s="4"/>
      <c r="B20" s="11"/>
      <c r="C20" s="5"/>
      <c r="D20" s="5"/>
      <c r="E20" s="6" t="s">
        <v>39</v>
      </c>
      <c r="F20" s="6"/>
      <c r="G20" s="6"/>
      <c r="H20" s="6"/>
      <c r="I20" s="49" t="s">
        <v>40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52"/>
      <c r="Y20" s="52"/>
      <c r="Z20" s="47"/>
      <c r="AA20" s="47"/>
      <c r="AB20" s="47"/>
      <c r="AC20" s="47"/>
      <c r="AD20" s="47"/>
      <c r="AE20" s="48"/>
    </row>
    <row r="21" spans="1:31" ht="56.25" customHeight="1">
      <c r="A21" s="8">
        <f>A19+1</f>
        <v>7</v>
      </c>
      <c r="B21" s="7" t="s">
        <v>45</v>
      </c>
      <c r="C21" s="19" t="s">
        <v>41</v>
      </c>
      <c r="D21" s="20"/>
      <c r="E21" s="42"/>
      <c r="F21" s="43"/>
      <c r="G21" s="19" t="s">
        <v>11</v>
      </c>
      <c r="H21" s="20"/>
      <c r="I21" s="39" t="s">
        <v>42</v>
      </c>
      <c r="J21" s="40"/>
      <c r="K21" s="40"/>
      <c r="L21" s="40"/>
      <c r="M21" s="40"/>
      <c r="N21" s="40"/>
      <c r="O21" s="41"/>
      <c r="P21" s="19" t="s">
        <v>44</v>
      </c>
      <c r="Q21" s="20"/>
      <c r="R21" s="44" t="s">
        <v>43</v>
      </c>
      <c r="S21" s="45"/>
      <c r="T21" s="45"/>
      <c r="U21" s="45"/>
      <c r="V21" s="45"/>
      <c r="W21" s="46"/>
      <c r="X21" s="21">
        <v>375</v>
      </c>
      <c r="Y21" s="22"/>
      <c r="Z21" s="21">
        <v>0</v>
      </c>
      <c r="AA21" s="22"/>
      <c r="AB21" s="21">
        <f>Z21-(Z21*0.05)</f>
        <v>0</v>
      </c>
      <c r="AC21" s="22"/>
      <c r="AD21" s="23">
        <f>X21*1.25</f>
        <v>468.75</v>
      </c>
      <c r="AE21" s="24"/>
    </row>
    <row r="22" spans="1:31" ht="48" customHeight="1">
      <c r="A22" s="8">
        <f>A21+1</f>
        <v>8</v>
      </c>
      <c r="B22" s="7" t="s">
        <v>95</v>
      </c>
      <c r="C22" s="19">
        <v>16140</v>
      </c>
      <c r="D22" s="20"/>
      <c r="E22" s="42"/>
      <c r="F22" s="43"/>
      <c r="G22" s="25" t="s">
        <v>96</v>
      </c>
      <c r="H22" s="26"/>
      <c r="I22" s="39" t="s">
        <v>97</v>
      </c>
      <c r="J22" s="40"/>
      <c r="K22" s="40"/>
      <c r="L22" s="40"/>
      <c r="M22" s="40"/>
      <c r="N22" s="40"/>
      <c r="O22" s="41"/>
      <c r="P22" s="19" t="s">
        <v>98</v>
      </c>
      <c r="Q22" s="20"/>
      <c r="R22" s="39" t="s">
        <v>107</v>
      </c>
      <c r="S22" s="40"/>
      <c r="T22" s="40"/>
      <c r="U22" s="40"/>
      <c r="V22" s="40"/>
      <c r="W22" s="41"/>
      <c r="X22" s="21">
        <v>190</v>
      </c>
      <c r="Y22" s="22"/>
      <c r="Z22" s="21">
        <f>X22-X22*0.03</f>
        <v>184.3</v>
      </c>
      <c r="AA22" s="22"/>
      <c r="AB22" s="21">
        <f>Z22-(Z22*0.05)</f>
        <v>175.085</v>
      </c>
      <c r="AC22" s="22"/>
      <c r="AD22" s="23">
        <f>X22*1.25</f>
        <v>237.5</v>
      </c>
      <c r="AE22" s="24"/>
    </row>
    <row r="23" spans="1:31" ht="45" customHeight="1">
      <c r="A23" s="8">
        <f>A22+1</f>
        <v>9</v>
      </c>
      <c r="B23" s="7" t="s">
        <v>103</v>
      </c>
      <c r="C23" s="19">
        <v>15893</v>
      </c>
      <c r="D23" s="20"/>
      <c r="E23" s="83"/>
      <c r="F23" s="84"/>
      <c r="G23" s="27"/>
      <c r="H23" s="28"/>
      <c r="I23" s="39" t="s">
        <v>97</v>
      </c>
      <c r="J23" s="40"/>
      <c r="K23" s="40"/>
      <c r="L23" s="40"/>
      <c r="M23" s="40"/>
      <c r="N23" s="40"/>
      <c r="O23" s="41"/>
      <c r="P23" s="19" t="s">
        <v>18</v>
      </c>
      <c r="Q23" s="20"/>
      <c r="R23" s="39" t="s">
        <v>106</v>
      </c>
      <c r="S23" s="40"/>
      <c r="T23" s="40"/>
      <c r="U23" s="40"/>
      <c r="V23" s="40"/>
      <c r="W23" s="41"/>
      <c r="X23" s="21">
        <v>318</v>
      </c>
      <c r="Y23" s="22"/>
      <c r="Z23" s="21">
        <f>X23-X23*0.03</f>
        <v>308.46</v>
      </c>
      <c r="AA23" s="22"/>
      <c r="AB23" s="21">
        <f>Z23-(Z23*0.05)</f>
        <v>293.037</v>
      </c>
      <c r="AC23" s="22"/>
      <c r="AD23" s="23">
        <f>X23*1.25</f>
        <v>397.5</v>
      </c>
      <c r="AE23" s="24"/>
    </row>
    <row r="24" spans="1:31" ht="21" customHeight="1">
      <c r="A24" s="8">
        <f>A23+1</f>
        <v>10</v>
      </c>
      <c r="B24" s="7" t="s">
        <v>105</v>
      </c>
      <c r="C24" s="19">
        <v>16141</v>
      </c>
      <c r="D24" s="20"/>
      <c r="E24" s="42"/>
      <c r="F24" s="43"/>
      <c r="G24" s="25" t="s">
        <v>96</v>
      </c>
      <c r="H24" s="26"/>
      <c r="I24" s="29" t="s">
        <v>101</v>
      </c>
      <c r="J24" s="30"/>
      <c r="K24" s="30"/>
      <c r="L24" s="30"/>
      <c r="M24" s="30"/>
      <c r="N24" s="30"/>
      <c r="O24" s="31"/>
      <c r="P24" s="19" t="s">
        <v>98</v>
      </c>
      <c r="Q24" s="20"/>
      <c r="R24" s="29" t="s">
        <v>104</v>
      </c>
      <c r="S24" s="30"/>
      <c r="T24" s="30"/>
      <c r="U24" s="30"/>
      <c r="V24" s="30"/>
      <c r="W24" s="31"/>
      <c r="X24" s="21">
        <v>190</v>
      </c>
      <c r="Y24" s="22"/>
      <c r="Z24" s="21">
        <f>X24-X24*0.03</f>
        <v>184.3</v>
      </c>
      <c r="AA24" s="22"/>
      <c r="AB24" s="21">
        <f>Z24-(Z24*0.05)</f>
        <v>175.085</v>
      </c>
      <c r="AC24" s="22"/>
      <c r="AD24" s="23">
        <f>X24*1.25</f>
        <v>237.5</v>
      </c>
      <c r="AE24" s="24"/>
    </row>
    <row r="25" spans="1:31" ht="45" customHeight="1">
      <c r="A25" s="8">
        <f>A24+1</f>
        <v>11</v>
      </c>
      <c r="B25" s="7" t="s">
        <v>100</v>
      </c>
      <c r="C25" s="19">
        <v>15894</v>
      </c>
      <c r="D25" s="20"/>
      <c r="E25" s="42"/>
      <c r="F25" s="43"/>
      <c r="G25" s="27"/>
      <c r="H25" s="28"/>
      <c r="I25" s="32"/>
      <c r="J25" s="33"/>
      <c r="K25" s="33"/>
      <c r="L25" s="33"/>
      <c r="M25" s="33"/>
      <c r="N25" s="33"/>
      <c r="O25" s="34"/>
      <c r="P25" s="19" t="s">
        <v>18</v>
      </c>
      <c r="Q25" s="20"/>
      <c r="R25" s="32"/>
      <c r="S25" s="33"/>
      <c r="T25" s="33"/>
      <c r="U25" s="33"/>
      <c r="V25" s="33"/>
      <c r="W25" s="34"/>
      <c r="X25" s="21">
        <v>318</v>
      </c>
      <c r="Y25" s="22"/>
      <c r="Z25" s="21">
        <f>X25-X25*0.03</f>
        <v>308.46</v>
      </c>
      <c r="AA25" s="22"/>
      <c r="AB25" s="21">
        <f>Z25-(Z25*0.05)</f>
        <v>293.037</v>
      </c>
      <c r="AC25" s="22"/>
      <c r="AD25" s="23">
        <f>X25*1.25</f>
        <v>397.5</v>
      </c>
      <c r="AE25" s="24"/>
    </row>
    <row r="26" spans="1:31" ht="12.75" customHeight="1">
      <c r="A26" s="54" t="s">
        <v>0</v>
      </c>
      <c r="B26" s="56" t="s">
        <v>1</v>
      </c>
      <c r="C26" s="58" t="s">
        <v>2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0"/>
      <c r="P26" s="61" t="s">
        <v>9</v>
      </c>
      <c r="Q26" s="62"/>
      <c r="R26" s="61" t="s">
        <v>8</v>
      </c>
      <c r="S26" s="65"/>
      <c r="T26" s="65"/>
      <c r="U26" s="65"/>
      <c r="V26" s="65"/>
      <c r="W26" s="62"/>
      <c r="X26" s="50" t="s">
        <v>7</v>
      </c>
      <c r="Y26" s="67"/>
      <c r="Z26" s="67"/>
      <c r="AA26" s="67"/>
      <c r="AB26" s="67"/>
      <c r="AC26" s="67"/>
      <c r="AD26" s="67"/>
      <c r="AE26" s="51"/>
    </row>
    <row r="27" spans="1:31" ht="22.5" customHeight="1">
      <c r="A27" s="55"/>
      <c r="B27" s="57"/>
      <c r="C27" s="50" t="s">
        <v>3</v>
      </c>
      <c r="D27" s="51"/>
      <c r="E27" s="50" t="s">
        <v>4</v>
      </c>
      <c r="F27" s="51"/>
      <c r="G27" s="50" t="s">
        <v>10</v>
      </c>
      <c r="H27" s="51"/>
      <c r="I27" s="50" t="s">
        <v>5</v>
      </c>
      <c r="J27" s="67"/>
      <c r="K27" s="67"/>
      <c r="L27" s="67"/>
      <c r="M27" s="67"/>
      <c r="N27" s="67"/>
      <c r="O27" s="51"/>
      <c r="P27" s="63"/>
      <c r="Q27" s="64"/>
      <c r="R27" s="63"/>
      <c r="S27" s="66"/>
      <c r="T27" s="66"/>
      <c r="U27" s="66"/>
      <c r="V27" s="66"/>
      <c r="W27" s="64"/>
      <c r="X27" s="50" t="s">
        <v>87</v>
      </c>
      <c r="Y27" s="51"/>
      <c r="Z27" s="50" t="s">
        <v>88</v>
      </c>
      <c r="AA27" s="51"/>
      <c r="AB27" s="50" t="s">
        <v>89</v>
      </c>
      <c r="AC27" s="51"/>
      <c r="AD27" s="50" t="s">
        <v>6</v>
      </c>
      <c r="AE27" s="51"/>
    </row>
    <row r="28" spans="1:31" ht="15" customHeight="1">
      <c r="A28" s="4"/>
      <c r="B28" s="11"/>
      <c r="C28" s="5"/>
      <c r="D28" s="5"/>
      <c r="E28" s="6" t="s">
        <v>39</v>
      </c>
      <c r="F28" s="6"/>
      <c r="G28" s="6"/>
      <c r="H28" s="6"/>
      <c r="I28" s="49" t="s">
        <v>46</v>
      </c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52"/>
      <c r="Y28" s="52"/>
      <c r="Z28" s="47"/>
      <c r="AA28" s="47"/>
      <c r="AB28" s="47"/>
      <c r="AC28" s="47"/>
      <c r="AD28" s="47"/>
      <c r="AE28" s="48"/>
    </row>
    <row r="29" spans="1:31" ht="69" customHeight="1">
      <c r="A29" s="8">
        <f>A25+1</f>
        <v>12</v>
      </c>
      <c r="B29" s="7" t="s">
        <v>47</v>
      </c>
      <c r="C29" s="19" t="s">
        <v>48</v>
      </c>
      <c r="D29" s="20"/>
      <c r="E29" s="42"/>
      <c r="F29" s="43"/>
      <c r="G29" s="19" t="s">
        <v>11</v>
      </c>
      <c r="H29" s="20"/>
      <c r="I29" s="39" t="s">
        <v>51</v>
      </c>
      <c r="J29" s="40"/>
      <c r="K29" s="40"/>
      <c r="L29" s="40"/>
      <c r="M29" s="40"/>
      <c r="N29" s="40"/>
      <c r="O29" s="41"/>
      <c r="P29" s="19" t="s">
        <v>50</v>
      </c>
      <c r="Q29" s="20"/>
      <c r="R29" s="44" t="s">
        <v>49</v>
      </c>
      <c r="S29" s="45"/>
      <c r="T29" s="45"/>
      <c r="U29" s="45"/>
      <c r="V29" s="45"/>
      <c r="W29" s="46"/>
      <c r="X29" s="21">
        <v>653</v>
      </c>
      <c r="Y29" s="22"/>
      <c r="Z29" s="21">
        <v>0</v>
      </c>
      <c r="AA29" s="22"/>
      <c r="AB29" s="21">
        <f>Z29-(Z29*0.05)</f>
        <v>0</v>
      </c>
      <c r="AC29" s="22"/>
      <c r="AD29" s="23">
        <f>X29*1.25</f>
        <v>816.25</v>
      </c>
      <c r="AE29" s="24"/>
    </row>
    <row r="30" spans="1:31" ht="15" customHeight="1">
      <c r="A30" s="4"/>
      <c r="B30" s="11"/>
      <c r="C30" s="5"/>
      <c r="D30" s="5"/>
      <c r="E30" s="6" t="s">
        <v>39</v>
      </c>
      <c r="F30" s="6"/>
      <c r="G30" s="6"/>
      <c r="H30" s="6"/>
      <c r="I30" s="49" t="s">
        <v>52</v>
      </c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52"/>
      <c r="Y30" s="52"/>
      <c r="Z30" s="47"/>
      <c r="AA30" s="47"/>
      <c r="AB30" s="47"/>
      <c r="AC30" s="47"/>
      <c r="AD30" s="47"/>
      <c r="AE30" s="48"/>
    </row>
    <row r="31" spans="1:31" ht="60.75" customHeight="1">
      <c r="A31" s="8">
        <f>A29+1</f>
        <v>13</v>
      </c>
      <c r="B31" s="7" t="s">
        <v>53</v>
      </c>
      <c r="C31" s="19" t="s">
        <v>54</v>
      </c>
      <c r="D31" s="20"/>
      <c r="E31" s="42"/>
      <c r="F31" s="43"/>
      <c r="G31" s="19" t="s">
        <v>11</v>
      </c>
      <c r="H31" s="20"/>
      <c r="I31" s="39" t="s">
        <v>55</v>
      </c>
      <c r="J31" s="40"/>
      <c r="K31" s="40"/>
      <c r="L31" s="40"/>
      <c r="M31" s="40"/>
      <c r="N31" s="40"/>
      <c r="O31" s="41"/>
      <c r="P31" s="19" t="s">
        <v>22</v>
      </c>
      <c r="Q31" s="20"/>
      <c r="R31" s="44" t="s">
        <v>56</v>
      </c>
      <c r="S31" s="40"/>
      <c r="T31" s="40"/>
      <c r="U31" s="40"/>
      <c r="V31" s="40"/>
      <c r="W31" s="41"/>
      <c r="X31" s="21">
        <v>566</v>
      </c>
      <c r="Y31" s="22"/>
      <c r="Z31" s="21">
        <v>0</v>
      </c>
      <c r="AA31" s="22"/>
      <c r="AB31" s="21">
        <f>Z31-(Z31*0.05)</f>
        <v>0</v>
      </c>
      <c r="AC31" s="22"/>
      <c r="AD31" s="23">
        <f>X31*1.2</f>
        <v>679.1999999999999</v>
      </c>
      <c r="AE31" s="24"/>
    </row>
    <row r="32" spans="1:31" ht="66" customHeight="1">
      <c r="A32" s="8">
        <f>A31+1</f>
        <v>14</v>
      </c>
      <c r="B32" s="7" t="s">
        <v>57</v>
      </c>
      <c r="C32" s="19" t="s">
        <v>58</v>
      </c>
      <c r="D32" s="20"/>
      <c r="E32" s="42"/>
      <c r="F32" s="43"/>
      <c r="G32" s="19" t="s">
        <v>23</v>
      </c>
      <c r="H32" s="20"/>
      <c r="I32" s="39" t="s">
        <v>59</v>
      </c>
      <c r="J32" s="40"/>
      <c r="K32" s="40"/>
      <c r="L32" s="40"/>
      <c r="M32" s="40"/>
      <c r="N32" s="40"/>
      <c r="O32" s="41"/>
      <c r="P32" s="19" t="s">
        <v>22</v>
      </c>
      <c r="Q32" s="20"/>
      <c r="R32" s="44" t="s">
        <v>60</v>
      </c>
      <c r="S32" s="40"/>
      <c r="T32" s="40"/>
      <c r="U32" s="40"/>
      <c r="V32" s="40"/>
      <c r="W32" s="41"/>
      <c r="X32" s="21">
        <v>695</v>
      </c>
      <c r="Y32" s="22"/>
      <c r="Z32" s="21">
        <v>0</v>
      </c>
      <c r="AA32" s="22"/>
      <c r="AB32" s="21">
        <f>Z32-(Z32*0.05)</f>
        <v>0</v>
      </c>
      <c r="AC32" s="22"/>
      <c r="AD32" s="23">
        <f>X32*1.25</f>
        <v>868.75</v>
      </c>
      <c r="AE32" s="24"/>
    </row>
    <row r="33" spans="1:31" ht="58.5" customHeight="1">
      <c r="A33" s="8">
        <f>A32+1</f>
        <v>15</v>
      </c>
      <c r="B33" s="7" t="s">
        <v>62</v>
      </c>
      <c r="C33" s="19" t="s">
        <v>63</v>
      </c>
      <c r="D33" s="20"/>
      <c r="E33" s="42"/>
      <c r="F33" s="43"/>
      <c r="G33" s="19" t="s">
        <v>11</v>
      </c>
      <c r="H33" s="20"/>
      <c r="I33" s="39" t="s">
        <v>61</v>
      </c>
      <c r="J33" s="40"/>
      <c r="K33" s="40"/>
      <c r="L33" s="40"/>
      <c r="M33" s="40"/>
      <c r="N33" s="40"/>
      <c r="O33" s="41"/>
      <c r="P33" s="19" t="s">
        <v>22</v>
      </c>
      <c r="Q33" s="20"/>
      <c r="R33" s="53" t="s">
        <v>93</v>
      </c>
      <c r="S33" s="40"/>
      <c r="T33" s="40"/>
      <c r="U33" s="40"/>
      <c r="V33" s="40"/>
      <c r="W33" s="41"/>
      <c r="X33" s="21">
        <v>444</v>
      </c>
      <c r="Y33" s="22"/>
      <c r="Z33" s="21">
        <v>0</v>
      </c>
      <c r="AA33" s="22"/>
      <c r="AB33" s="21">
        <f>Z33-(Z33*0.05)</f>
        <v>0</v>
      </c>
      <c r="AC33" s="22"/>
      <c r="AD33" s="23">
        <f>X33*1.25</f>
        <v>555</v>
      </c>
      <c r="AE33" s="24"/>
    </row>
    <row r="34" spans="1:31" ht="15" customHeight="1">
      <c r="A34" s="4"/>
      <c r="B34" s="11"/>
      <c r="C34" s="82" t="s">
        <v>65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6"/>
      <c r="Y34" s="6"/>
      <c r="Z34" s="13"/>
      <c r="AA34" s="13"/>
      <c r="AB34" s="47"/>
      <c r="AC34" s="47"/>
      <c r="AD34" s="47"/>
      <c r="AE34" s="48"/>
    </row>
    <row r="35" spans="1:31" ht="63.75" customHeight="1">
      <c r="A35" s="8">
        <f>A33+1</f>
        <v>16</v>
      </c>
      <c r="B35" s="7" t="s">
        <v>64</v>
      </c>
      <c r="C35" s="19" t="s">
        <v>66</v>
      </c>
      <c r="D35" s="20"/>
      <c r="E35" s="42"/>
      <c r="F35" s="43"/>
      <c r="G35" s="19" t="s">
        <v>11</v>
      </c>
      <c r="H35" s="20"/>
      <c r="I35" s="39" t="s">
        <v>68</v>
      </c>
      <c r="J35" s="40"/>
      <c r="K35" s="40"/>
      <c r="L35" s="40"/>
      <c r="M35" s="40"/>
      <c r="N35" s="40"/>
      <c r="O35" s="41"/>
      <c r="P35" s="19" t="s">
        <v>22</v>
      </c>
      <c r="Q35" s="20"/>
      <c r="R35" s="44" t="s">
        <v>67</v>
      </c>
      <c r="S35" s="40"/>
      <c r="T35" s="40"/>
      <c r="U35" s="40"/>
      <c r="V35" s="40"/>
      <c r="W35" s="41"/>
      <c r="X35" s="21">
        <v>517</v>
      </c>
      <c r="Y35" s="22"/>
      <c r="Z35" s="21">
        <v>0</v>
      </c>
      <c r="AA35" s="22"/>
      <c r="AB35" s="21">
        <f>Z35-(Z35*0.05)</f>
        <v>0</v>
      </c>
      <c r="AC35" s="22"/>
      <c r="AD35" s="23">
        <f>X35*1.25</f>
        <v>646.25</v>
      </c>
      <c r="AE35" s="24"/>
    </row>
    <row r="36" spans="1:31" ht="15" customHeight="1">
      <c r="A36" s="4"/>
      <c r="B36" s="11"/>
      <c r="C36" s="5"/>
      <c r="D36" s="5"/>
      <c r="E36" s="6" t="s">
        <v>39</v>
      </c>
      <c r="F36" s="6"/>
      <c r="G36" s="6"/>
      <c r="H36" s="6"/>
      <c r="I36" s="49" t="s">
        <v>70</v>
      </c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52"/>
      <c r="Y36" s="52"/>
      <c r="Z36" s="47"/>
      <c r="AA36" s="47"/>
      <c r="AB36" s="47"/>
      <c r="AC36" s="47"/>
      <c r="AD36" s="47"/>
      <c r="AE36" s="48"/>
    </row>
    <row r="37" spans="1:31" ht="77.25" customHeight="1">
      <c r="A37" s="14">
        <f>A35+1</f>
        <v>17</v>
      </c>
      <c r="B37" s="7" t="s">
        <v>71</v>
      </c>
      <c r="C37" s="19" t="s">
        <v>72</v>
      </c>
      <c r="D37" s="20"/>
      <c r="E37" s="42"/>
      <c r="F37" s="43"/>
      <c r="G37" s="19" t="s">
        <v>11</v>
      </c>
      <c r="H37" s="20"/>
      <c r="I37" s="39" t="s">
        <v>73</v>
      </c>
      <c r="J37" s="40"/>
      <c r="K37" s="40"/>
      <c r="L37" s="40"/>
      <c r="M37" s="40"/>
      <c r="N37" s="40"/>
      <c r="O37" s="41"/>
      <c r="P37" s="19" t="s">
        <v>69</v>
      </c>
      <c r="Q37" s="20"/>
      <c r="R37" s="44" t="s">
        <v>74</v>
      </c>
      <c r="S37" s="45"/>
      <c r="T37" s="45"/>
      <c r="U37" s="45"/>
      <c r="V37" s="45"/>
      <c r="W37" s="46"/>
      <c r="X37" s="21">
        <v>444</v>
      </c>
      <c r="Y37" s="22"/>
      <c r="Z37" s="21">
        <v>0</v>
      </c>
      <c r="AA37" s="22"/>
      <c r="AB37" s="21">
        <f>Z37-(Z37*0.05)</f>
        <v>0</v>
      </c>
      <c r="AC37" s="22"/>
      <c r="AD37" s="23">
        <f>X37*1.25</f>
        <v>555</v>
      </c>
      <c r="AE37" s="24"/>
    </row>
    <row r="38" spans="1:31" ht="78" customHeight="1">
      <c r="A38" s="14">
        <f>A37+1</f>
        <v>18</v>
      </c>
      <c r="B38" s="7" t="s">
        <v>75</v>
      </c>
      <c r="C38" s="19" t="s">
        <v>76</v>
      </c>
      <c r="D38" s="20"/>
      <c r="E38" s="42"/>
      <c r="F38" s="43"/>
      <c r="G38" s="19" t="s">
        <v>23</v>
      </c>
      <c r="H38" s="20"/>
      <c r="I38" s="39" t="s">
        <v>77</v>
      </c>
      <c r="J38" s="40"/>
      <c r="K38" s="40"/>
      <c r="L38" s="40"/>
      <c r="M38" s="40"/>
      <c r="N38" s="40"/>
      <c r="O38" s="41"/>
      <c r="P38" s="19" t="s">
        <v>69</v>
      </c>
      <c r="Q38" s="20"/>
      <c r="R38" s="44" t="s">
        <v>78</v>
      </c>
      <c r="S38" s="45"/>
      <c r="T38" s="45"/>
      <c r="U38" s="45"/>
      <c r="V38" s="45"/>
      <c r="W38" s="46"/>
      <c r="X38" s="21">
        <v>388</v>
      </c>
      <c r="Y38" s="22"/>
      <c r="Z38" s="21">
        <v>0</v>
      </c>
      <c r="AA38" s="22"/>
      <c r="AB38" s="21">
        <f>Z38-(Z38*0.05)</f>
        <v>0</v>
      </c>
      <c r="AC38" s="22"/>
      <c r="AD38" s="23">
        <f>X38*1.25</f>
        <v>485</v>
      </c>
      <c r="AE38" s="24"/>
    </row>
    <row r="39" spans="1:31" ht="72.75" customHeight="1">
      <c r="A39" s="14">
        <f>A38+1</f>
        <v>19</v>
      </c>
      <c r="B39" s="7" t="s">
        <v>79</v>
      </c>
      <c r="C39" s="19" t="s">
        <v>80</v>
      </c>
      <c r="D39" s="20"/>
      <c r="E39" s="42"/>
      <c r="F39" s="43"/>
      <c r="G39" s="19" t="s">
        <v>23</v>
      </c>
      <c r="H39" s="20"/>
      <c r="I39" s="39" t="s">
        <v>81</v>
      </c>
      <c r="J39" s="40"/>
      <c r="K39" s="40"/>
      <c r="L39" s="40"/>
      <c r="M39" s="40"/>
      <c r="N39" s="40"/>
      <c r="O39" s="41"/>
      <c r="P39" s="19" t="s">
        <v>69</v>
      </c>
      <c r="Q39" s="20"/>
      <c r="R39" s="44" t="s">
        <v>92</v>
      </c>
      <c r="S39" s="45"/>
      <c r="T39" s="45"/>
      <c r="U39" s="45"/>
      <c r="V39" s="45"/>
      <c r="W39" s="46"/>
      <c r="X39" s="21">
        <v>432</v>
      </c>
      <c r="Y39" s="22"/>
      <c r="Z39" s="21">
        <v>0</v>
      </c>
      <c r="AA39" s="22"/>
      <c r="AB39" s="21">
        <f>Z39-(Z39*0.05)</f>
        <v>0</v>
      </c>
      <c r="AC39" s="22"/>
      <c r="AD39" s="23">
        <f>X39*1.25</f>
        <v>540</v>
      </c>
      <c r="AE39" s="24"/>
    </row>
  </sheetData>
  <sheetProtection password="CCE3" sheet="1" objects="1" scenarios="1" selectLockedCells="1" selectUnlockedCells="1"/>
  <mergeCells count="254">
    <mergeCell ref="P6:AD6"/>
    <mergeCell ref="P3:AD3"/>
    <mergeCell ref="X9:AE9"/>
    <mergeCell ref="P7:U7"/>
    <mergeCell ref="V7:AA7"/>
    <mergeCell ref="G2:AE2"/>
    <mergeCell ref="G1:AD1"/>
    <mergeCell ref="P4:AD4"/>
    <mergeCell ref="P5:AD5"/>
    <mergeCell ref="C16:D16"/>
    <mergeCell ref="E16:F16"/>
    <mergeCell ref="G16:H16"/>
    <mergeCell ref="I16:O16"/>
    <mergeCell ref="P16:Q16"/>
    <mergeCell ref="R16:W16"/>
    <mergeCell ref="AB34:AC34"/>
    <mergeCell ref="AD34:AE34"/>
    <mergeCell ref="C34:W34"/>
    <mergeCell ref="C31:D31"/>
    <mergeCell ref="P31:Q31"/>
    <mergeCell ref="X31:Y31"/>
    <mergeCell ref="G31:H31"/>
    <mergeCell ref="I31:O31"/>
    <mergeCell ref="G33:H33"/>
    <mergeCell ref="I33:O33"/>
    <mergeCell ref="E33:F33"/>
    <mergeCell ref="AB18:AC18"/>
    <mergeCell ref="Z18:AA18"/>
    <mergeCell ref="Z31:AA31"/>
    <mergeCell ref="AB32:AC32"/>
    <mergeCell ref="R19:W19"/>
    <mergeCell ref="Z19:AA19"/>
    <mergeCell ref="AB19:AC19"/>
    <mergeCell ref="I20:W20"/>
    <mergeCell ref="AB20:AC20"/>
    <mergeCell ref="Z16:AA16"/>
    <mergeCell ref="AB16:AC16"/>
    <mergeCell ref="AD30:AE30"/>
    <mergeCell ref="X26:AE26"/>
    <mergeCell ref="Z17:AA17"/>
    <mergeCell ref="AB17:AC17"/>
    <mergeCell ref="AD18:AE18"/>
    <mergeCell ref="X18:Y18"/>
    <mergeCell ref="X19:Y19"/>
    <mergeCell ref="AB21:AC21"/>
    <mergeCell ref="R17:W17"/>
    <mergeCell ref="X17:Y17"/>
    <mergeCell ref="AD16:AE16"/>
    <mergeCell ref="C18:D18"/>
    <mergeCell ref="E18:F18"/>
    <mergeCell ref="G18:H18"/>
    <mergeCell ref="I18:O18"/>
    <mergeCell ref="P18:Q18"/>
    <mergeCell ref="R18:W18"/>
    <mergeCell ref="X16:Y16"/>
    <mergeCell ref="P15:Q15"/>
    <mergeCell ref="R15:W15"/>
    <mergeCell ref="X15:Y15"/>
    <mergeCell ref="Z15:AA15"/>
    <mergeCell ref="AD17:AE17"/>
    <mergeCell ref="C17:D17"/>
    <mergeCell ref="E17:F17"/>
    <mergeCell ref="G17:H17"/>
    <mergeCell ref="I17:O17"/>
    <mergeCell ref="P17:Q17"/>
    <mergeCell ref="X12:Y12"/>
    <mergeCell ref="A10:A11"/>
    <mergeCell ref="E11:F11"/>
    <mergeCell ref="X10:AE10"/>
    <mergeCell ref="Z11:AA11"/>
    <mergeCell ref="A7:O9"/>
    <mergeCell ref="B10:B11"/>
    <mergeCell ref="I11:O11"/>
    <mergeCell ref="G11:H11"/>
    <mergeCell ref="C11:D11"/>
    <mergeCell ref="P10:Q11"/>
    <mergeCell ref="G14:H14"/>
    <mergeCell ref="P13:Q13"/>
    <mergeCell ref="E13:F13"/>
    <mergeCell ref="G13:H13"/>
    <mergeCell ref="I13:O14"/>
    <mergeCell ref="Z14:AA14"/>
    <mergeCell ref="Z12:AA12"/>
    <mergeCell ref="AB12:AC12"/>
    <mergeCell ref="AD12:AE12"/>
    <mergeCell ref="X14:Y14"/>
    <mergeCell ref="C14:D14"/>
    <mergeCell ref="E14:F14"/>
    <mergeCell ref="P14:Q14"/>
    <mergeCell ref="AD11:AE11"/>
    <mergeCell ref="R10:W11"/>
    <mergeCell ref="C10:O10"/>
    <mergeCell ref="R13:W14"/>
    <mergeCell ref="C13:D13"/>
    <mergeCell ref="AD15:AE15"/>
    <mergeCell ref="AB11:AC11"/>
    <mergeCell ref="X11:Y11"/>
    <mergeCell ref="AB14:AC14"/>
    <mergeCell ref="AD14:AE14"/>
    <mergeCell ref="C19:D19"/>
    <mergeCell ref="E19:F19"/>
    <mergeCell ref="G19:H19"/>
    <mergeCell ref="I19:O19"/>
    <mergeCell ref="P19:Q19"/>
    <mergeCell ref="AB15:AC15"/>
    <mergeCell ref="C15:D15"/>
    <mergeCell ref="E15:F15"/>
    <mergeCell ref="G15:H15"/>
    <mergeCell ref="I15:O15"/>
    <mergeCell ref="AD19:AE19"/>
    <mergeCell ref="P21:Q21"/>
    <mergeCell ref="R21:W21"/>
    <mergeCell ref="X21:Y21"/>
    <mergeCell ref="Z21:AA21"/>
    <mergeCell ref="AD20:AE20"/>
    <mergeCell ref="X20:Y20"/>
    <mergeCell ref="Z20:AA20"/>
    <mergeCell ref="C21:D21"/>
    <mergeCell ref="E21:F21"/>
    <mergeCell ref="G21:H21"/>
    <mergeCell ref="I21:O21"/>
    <mergeCell ref="AD21:AE21"/>
    <mergeCell ref="AB25:AC25"/>
    <mergeCell ref="P25:Q25"/>
    <mergeCell ref="X25:Y25"/>
    <mergeCell ref="I22:O22"/>
    <mergeCell ref="E22:F22"/>
    <mergeCell ref="I29:O29"/>
    <mergeCell ref="P29:Q29"/>
    <mergeCell ref="R29:W29"/>
    <mergeCell ref="X29:Y29"/>
    <mergeCell ref="Z29:AA29"/>
    <mergeCell ref="AB29:AC29"/>
    <mergeCell ref="C29:D29"/>
    <mergeCell ref="E29:F29"/>
    <mergeCell ref="G29:H29"/>
    <mergeCell ref="C25:D25"/>
    <mergeCell ref="C22:D22"/>
    <mergeCell ref="E24:F24"/>
    <mergeCell ref="E25:F25"/>
    <mergeCell ref="E27:F27"/>
    <mergeCell ref="G27:H27"/>
    <mergeCell ref="I27:O27"/>
    <mergeCell ref="I28:W28"/>
    <mergeCell ref="AD25:AE25"/>
    <mergeCell ref="X28:Y28"/>
    <mergeCell ref="Z28:AA28"/>
    <mergeCell ref="AB28:AC28"/>
    <mergeCell ref="AD28:AE28"/>
    <mergeCell ref="AD29:AE29"/>
    <mergeCell ref="Z27:AA27"/>
    <mergeCell ref="AB27:AC27"/>
    <mergeCell ref="I30:W30"/>
    <mergeCell ref="AB30:AC30"/>
    <mergeCell ref="A26:A27"/>
    <mergeCell ref="B26:B27"/>
    <mergeCell ref="C26:O26"/>
    <mergeCell ref="P26:Q27"/>
    <mergeCell ref="R26:W27"/>
    <mergeCell ref="C27:D27"/>
    <mergeCell ref="C32:D32"/>
    <mergeCell ref="E32:F32"/>
    <mergeCell ref="Z32:AA32"/>
    <mergeCell ref="AB31:AC31"/>
    <mergeCell ref="AD31:AE31"/>
    <mergeCell ref="R31:W31"/>
    <mergeCell ref="X32:Y32"/>
    <mergeCell ref="E31:F31"/>
    <mergeCell ref="AD32:AE32"/>
    <mergeCell ref="R33:W33"/>
    <mergeCell ref="P32:Q32"/>
    <mergeCell ref="R32:W32"/>
    <mergeCell ref="X33:Y33"/>
    <mergeCell ref="AB33:AC33"/>
    <mergeCell ref="AD33:AE33"/>
    <mergeCell ref="Z33:AA33"/>
    <mergeCell ref="P33:Q33"/>
    <mergeCell ref="C35:D35"/>
    <mergeCell ref="E35:F35"/>
    <mergeCell ref="G35:H35"/>
    <mergeCell ref="I35:O35"/>
    <mergeCell ref="P35:Q35"/>
    <mergeCell ref="R35:W35"/>
    <mergeCell ref="X35:Y35"/>
    <mergeCell ref="Z35:AA35"/>
    <mergeCell ref="AB35:AC35"/>
    <mergeCell ref="AD35:AE35"/>
    <mergeCell ref="AD27:AE27"/>
    <mergeCell ref="Z36:AA36"/>
    <mergeCell ref="X36:Y36"/>
    <mergeCell ref="X30:Y30"/>
    <mergeCell ref="Z30:AA30"/>
    <mergeCell ref="X27:Y27"/>
    <mergeCell ref="I36:W36"/>
    <mergeCell ref="G32:H32"/>
    <mergeCell ref="I32:O32"/>
    <mergeCell ref="C33:D33"/>
    <mergeCell ref="AB36:AC36"/>
    <mergeCell ref="AB39:AC39"/>
    <mergeCell ref="R37:W37"/>
    <mergeCell ref="C38:D38"/>
    <mergeCell ref="E38:F38"/>
    <mergeCell ref="G38:H38"/>
    <mergeCell ref="AD36:AE36"/>
    <mergeCell ref="Z37:AA37"/>
    <mergeCell ref="AB37:AC37"/>
    <mergeCell ref="X37:Y37"/>
    <mergeCell ref="AD37:AE37"/>
    <mergeCell ref="C37:D37"/>
    <mergeCell ref="E37:F37"/>
    <mergeCell ref="G37:H37"/>
    <mergeCell ref="I37:O37"/>
    <mergeCell ref="P37:Q37"/>
    <mergeCell ref="R38:W38"/>
    <mergeCell ref="AB38:AC38"/>
    <mergeCell ref="AD38:AE38"/>
    <mergeCell ref="X39:Y39"/>
    <mergeCell ref="Z39:AA39"/>
    <mergeCell ref="AD39:AE39"/>
    <mergeCell ref="X38:Y38"/>
    <mergeCell ref="Z38:AA38"/>
    <mergeCell ref="P23:Q23"/>
    <mergeCell ref="R23:W23"/>
    <mergeCell ref="C39:D39"/>
    <mergeCell ref="E39:F39"/>
    <mergeCell ref="G39:H39"/>
    <mergeCell ref="I39:O39"/>
    <mergeCell ref="P39:Q39"/>
    <mergeCell ref="R39:W39"/>
    <mergeCell ref="I38:O38"/>
    <mergeCell ref="P38:Q38"/>
    <mergeCell ref="X23:Y23"/>
    <mergeCell ref="Z23:AA23"/>
    <mergeCell ref="AB23:AC23"/>
    <mergeCell ref="AD23:AE23"/>
    <mergeCell ref="C24:D24"/>
    <mergeCell ref="P24:Q24"/>
    <mergeCell ref="G22:H23"/>
    <mergeCell ref="C23:D23"/>
    <mergeCell ref="I23:O23"/>
    <mergeCell ref="X24:Y24"/>
    <mergeCell ref="Z24:AA24"/>
    <mergeCell ref="AB24:AC24"/>
    <mergeCell ref="AD24:AE24"/>
    <mergeCell ref="G24:H25"/>
    <mergeCell ref="R24:W25"/>
    <mergeCell ref="I24:O25"/>
    <mergeCell ref="Z25:AA25"/>
    <mergeCell ref="P22:Q22"/>
    <mergeCell ref="R22:W22"/>
    <mergeCell ref="X22:Y22"/>
    <mergeCell ref="Z22:AA22"/>
    <mergeCell ref="AB22:AC22"/>
    <mergeCell ref="AD22:AE22"/>
  </mergeCells>
  <hyperlinks>
    <hyperlink ref="V7" r:id="rId1" display="infi@promagra.ru"/>
    <hyperlink ref="P7" r:id="rId2" display="www.promagra.ru"/>
  </hyperlink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4"/>
  <rowBreaks count="1" manualBreakCount="1">
    <brk id="25" max="25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0" sqref="I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Microsoft</cp:lastModifiedBy>
  <cp:lastPrinted>2017-02-13T03:31:55Z</cp:lastPrinted>
  <dcterms:created xsi:type="dcterms:W3CDTF">2016-10-26T14:45:32Z</dcterms:created>
  <dcterms:modified xsi:type="dcterms:W3CDTF">2024-02-10T17:38:19Z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