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<sst xmlns="http://schemas.openxmlformats.org/spreadsheetml/2006/main" count="124" uniqueCount="112">
  <si>
    <t>№ п.п.</t>
  </si>
  <si>
    <t>Код</t>
  </si>
  <si>
    <t>Фото</t>
  </si>
  <si>
    <t xml:space="preserve">Масса,   кг </t>
  </si>
  <si>
    <t>Цена с учетом НДС, руб.</t>
  </si>
  <si>
    <r>
      <rPr>
        <b/>
        <sz val="14"/>
        <color indexed="8"/>
        <rFont val="Arial"/>
        <family val="2"/>
      </rPr>
      <t xml:space="preserve">Общество с ограниченной ответственностью   </t>
    </r>
    <r>
      <rPr>
        <b/>
        <sz val="16"/>
        <color indexed="8"/>
        <rFont val="Arial"/>
        <family val="2"/>
      </rPr>
      <t xml:space="preserve">                                                </t>
    </r>
    <r>
      <rPr>
        <b/>
        <sz val="17"/>
        <color indexed="8"/>
        <rFont val="Arial"/>
        <family val="2"/>
      </rPr>
      <t>«Сибирский Центр печного и каминного литья»</t>
    </r>
  </si>
  <si>
    <t>630083, Россия, г.Новосибирск, ул.Большевистская, 177 офис 204</t>
  </si>
  <si>
    <t xml:space="preserve">ИНН 5405248344   КПП 540501001 </t>
  </si>
  <si>
    <t>Тел. (383) 269-04-70,  310-60-63</t>
  </si>
  <si>
    <t>info@promagra.ru</t>
  </si>
  <si>
    <t>articul0</t>
  </si>
  <si>
    <t>Price0</t>
  </si>
  <si>
    <t>1</t>
  </si>
  <si>
    <t xml:space="preserve">Тел. для справок: 8-800-505-0890 </t>
  </si>
  <si>
    <t>До 25      тыс. руб.</t>
  </si>
  <si>
    <t>25 - 75      тыс. руб.</t>
  </si>
  <si>
    <t>Свыше 75 тыс. руб.</t>
  </si>
  <si>
    <t>Price9</t>
  </si>
  <si>
    <t>Price8</t>
  </si>
  <si>
    <t>Price7</t>
  </si>
  <si>
    <t>Розница, руб.</t>
  </si>
  <si>
    <t>Наименование товара                                           и краткое описание</t>
  </si>
  <si>
    <t>3087</t>
  </si>
  <si>
    <t>3553</t>
  </si>
  <si>
    <t>505х430х298          (L*B*H)</t>
  </si>
  <si>
    <t>3557</t>
  </si>
  <si>
    <t>3555</t>
  </si>
  <si>
    <t>635х430х298          (L*B*H)</t>
  </si>
  <si>
    <t>765х430х298          (L*B*H)</t>
  </si>
  <si>
    <t>4342</t>
  </si>
  <si>
    <t>374х347х20 (336х312х10)</t>
  </si>
  <si>
    <t>4194</t>
  </si>
  <si>
    <t xml:space="preserve">d решеток 400 мм  </t>
  </si>
  <si>
    <t>Muurikka. Грильстер d 400 мм (Pisla Oy, Финляндия). Нерж. сталь d4 мм, многоуровневый. Арт.TO6817</t>
  </si>
  <si>
    <t>520х340х15 (мм)</t>
  </si>
  <si>
    <t>4245</t>
  </si>
  <si>
    <t xml:space="preserve">Решетка-гриль чугунная «РГ-2» (RLK, Россия)  Ширина ячейки, мм: 12     </t>
  </si>
  <si>
    <t xml:space="preserve">Мобильное барбекю с чугунными решетками-гриль и костровой чашей на цепях для активного отдыха на приро-де или в загородном доме. Стальная чаша служит местом для костровища. Спец. металлическая сетка предохраняет от пожара. </t>
  </si>
  <si>
    <r>
      <rPr>
        <sz val="7.5"/>
        <color indexed="8"/>
        <rFont val="Arial"/>
        <family val="2"/>
      </rPr>
      <t>Мангальная гриль-вставка «Инбрик-635 AIR»</t>
    </r>
    <r>
      <rPr>
        <sz val="7.5"/>
        <color indexed="8"/>
        <rFont val="Arial"/>
        <family val="2"/>
      </rPr>
      <t xml:space="preserve"> c жаровней, поддувалом, пер-форир. днищем и двумя зольными ящи-ками. Толщина дна жаровни δ=3,0 мм.</t>
    </r>
  </si>
  <si>
    <r>
      <rPr>
        <sz val="7.5"/>
        <color indexed="8"/>
        <rFont val="Arial"/>
        <family val="2"/>
      </rPr>
      <t>Мангальная гриль-вставка «Инбрик-765 AIR»</t>
    </r>
    <r>
      <rPr>
        <sz val="7.5"/>
        <color indexed="8"/>
        <rFont val="Arial"/>
        <family val="2"/>
      </rPr>
      <t xml:space="preserve"> c жаровней, поддувалом, пер-форир. днищем и двумя зольными ящи-ками. Толщина дна жаровни δ=3,0 мм.</t>
    </r>
  </si>
  <si>
    <t>3850</t>
  </si>
  <si>
    <t xml:space="preserve"> d=500 мм</t>
  </si>
  <si>
    <t xml:space="preserve">d=380 мм </t>
  </si>
  <si>
    <t>3851</t>
  </si>
  <si>
    <t>345х245х20 мм</t>
  </si>
  <si>
    <t>3854</t>
  </si>
  <si>
    <t xml:space="preserve">4041 </t>
  </si>
  <si>
    <t>300х445 мм</t>
  </si>
  <si>
    <t xml:space="preserve">Tundra Grill. Противень для гриля с пер-форированным дном (Pisla Oy, Фин.). Полимерное покр., перфорация 6х6 мм (60 яч.), h борта 15 мм. лист. сталь 1,2 мм,  код 43100560                               </t>
  </si>
  <si>
    <t>Рразмеры,    мм (b*h)</t>
  </si>
  <si>
    <t>Мобильное барбекю с чугунной решеткой гриль и костровой чашей</t>
  </si>
  <si>
    <t>Мангальные гриль-вставки с выдвижным ящиком для золы</t>
  </si>
  <si>
    <t xml:space="preserve">Подставка чугунная для казана 25 л. (БЛМЗ, Россия)                            </t>
  </si>
  <si>
    <t xml:space="preserve">Opamuurikka для загородной кухни.     </t>
  </si>
  <si>
    <t>4170</t>
  </si>
  <si>
    <t xml:space="preserve">Opamuurikka. Гриль электрический настольный D420 мм, 2200W (Pisla Oy, Финл.). Нерж. сталь. Арт. ТО6820.Р  </t>
  </si>
  <si>
    <t xml:space="preserve">4200 </t>
  </si>
  <si>
    <t>D=280  L=550/615 H=450 мм 1200 Вт</t>
  </si>
  <si>
    <t xml:space="preserve">Opamuurikka. Коптильня электричес-кая 2-х ярусная 1200 Вт (Pisla Oy, Фин.) Нержав. сталь. Код TO6845F        </t>
  </si>
  <si>
    <t xml:space="preserve"> H – 390 мм.    D – 300 мм.     L трубки– 400 мм  </t>
  </si>
  <si>
    <t>4206</t>
  </si>
  <si>
    <t xml:space="preserve">Opamuurikka. Соковарка Mehu-Liisa, много-фукционал.(Pisla Oy, Фин.) Сталь нерж., Состоит из дуршлага, сокосборника и во-дяной кастрюли. Дуршлаг-11 л., сокосбор-ник-4л., водяная кастрюля-4л. Арт. TЕ311   </t>
  </si>
  <si>
    <t>Печи стальные под казан</t>
  </si>
  <si>
    <t xml:space="preserve">Печь для казана 9л «Берель 360» с дымо-ходом, заслонкой, дверкой топки,  подду-валом и зольным ящиком, с метал. Перфо-рированной решеткой. Толщина металла топки и решетки δ=3 мм.     </t>
  </si>
  <si>
    <t xml:space="preserve">3587 </t>
  </si>
  <si>
    <t xml:space="preserve">h (без трубы) 710 мм,  h с трубой 1940 мм, d360 мм </t>
  </si>
  <si>
    <t xml:space="preserve">3588 </t>
  </si>
  <si>
    <t xml:space="preserve">h (без трубы) 730 мм,  h с трубой 1960 мм, d400 мм </t>
  </si>
  <si>
    <t xml:space="preserve">Печь для казана 12л «Берель 400» с дымо-ходом, заслонкой, дверкой топки,  подду-валом и зольным ящиком, с чугунным колосником. . Толщина металла топки и решетки δ=3 мм.     </t>
  </si>
  <si>
    <t xml:space="preserve">Печь для казана 18л «Берель 440» с дымо-ходом, заслонкой, дверкой топки,  подду-валом и зольным ящиком, с чугунным колосником. Толщина металла топки и решетки δ=3 мм.     </t>
  </si>
  <si>
    <t xml:space="preserve">Печь для казана 25л «Берель 480» с дымо-ходом, заслонкой, дверкой топки,  подду-валом и зольным ящиком, с чугунным колосником. . Толщина металла топки и решетки δ=3 мм.     </t>
  </si>
  <si>
    <t>3589</t>
  </si>
  <si>
    <t>3590</t>
  </si>
  <si>
    <t xml:space="preserve">h (без трубы) 770 мм,  h с трубой 2000 мм, d440 мм </t>
  </si>
  <si>
    <t xml:space="preserve">h (без трубы) 710 мм,  h с трубой 2040 мм, d480 мм </t>
  </si>
  <si>
    <t>Muurikka. Горелки газовые.</t>
  </si>
  <si>
    <t>4172</t>
  </si>
  <si>
    <t>D300 m</t>
  </si>
  <si>
    <t>4230</t>
  </si>
  <si>
    <t>D300 мм</t>
  </si>
  <si>
    <t xml:space="preserve">Muurikka. Газовая горелка D300 мм на длинных ножках с ветрозащитой (Pisla Oy, Финляндия). Код товара у производителя 01070116  </t>
  </si>
  <si>
    <t>4231</t>
  </si>
  <si>
    <t>D400 мм</t>
  </si>
  <si>
    <t>4173</t>
  </si>
  <si>
    <t>4233</t>
  </si>
  <si>
    <t>D500 мм</t>
  </si>
  <si>
    <t>4232</t>
  </si>
  <si>
    <t xml:space="preserve">Muurikka. Газовая горелка D500 мм на длинных ножках с ветрозащитой (Pisla Oy, Фин.). Код товара у производителя 01070119 </t>
  </si>
  <si>
    <t xml:space="preserve">D500 мм </t>
  </si>
  <si>
    <t>D420         2200W</t>
  </si>
  <si>
    <t xml:space="preserve">Muurikka. Газовая горелка D300 мм на коротких ножках с ветрозащитой и тепло-отражат. (Pisla Oy, Фин.). Код 01070116.1 </t>
  </si>
  <si>
    <t xml:space="preserve">Muurikka. Газовая горелка D400 мм на ко-ротких ножках с ветрозащитой и теплоот-ражателем (Pisla Oy, Фин.) Код 01070117.1 </t>
  </si>
  <si>
    <t xml:space="preserve">Muurikka. Газовая горелка D400 мм на длинных ножках с ветрозащитой (Pisla Oy, Фин.). Код товара у производителя 01070117 </t>
  </si>
  <si>
    <t xml:space="preserve">Muurikka. Газовая горелка D500 мм на ко-ротких ножках с ветрозащитой и теплоот-ражателем. (Pisla Oy, Финляндия).               Код 01070118.1 </t>
  </si>
  <si>
    <t>h=1650             d решетки    545 мм                d чаши          605 мм</t>
  </si>
  <si>
    <r>
      <t>Решетка-гриль MGV-1</t>
    </r>
    <r>
      <rPr>
        <sz val="7.5"/>
        <color indexed="8"/>
        <rFont val="Arial"/>
        <family val="2"/>
      </rPr>
      <t xml:space="preserve"> чугунная в стальной обойме для гриль-вставок серии «Инбрик»</t>
    </r>
  </si>
  <si>
    <t>https://www.instagram.com/promagraru/</t>
  </si>
  <si>
    <t>Прочие аксессуары для гриля и барбекю</t>
  </si>
  <si>
    <t>4487</t>
  </si>
  <si>
    <t>480х90        (d*h), мм</t>
  </si>
  <si>
    <t xml:space="preserve">Крышка чугунная на тандыр с прорезя-ми для шпажек с мясом. Толщина крышки 5 мм, окрашена в черный цвет.               </t>
  </si>
  <si>
    <t>Грили и барбекю, гриль-вставки, печи под казан, решетки-гриль, крышки на тандыр, коптильни, соковарки, газовые горелки</t>
  </si>
  <si>
    <t>www.promagra.ru</t>
  </si>
  <si>
    <t>4491</t>
  </si>
  <si>
    <t xml:space="preserve">Разложенный 460х315х290
сложенный    (420х280х80)
 </t>
  </si>
  <si>
    <t>Мангал портативный Печенег (Grillver)                                                               - с вставной перфорированной емкостью для углей;
- с поддувалом;
- с заслонкой поддувала.</t>
  </si>
  <si>
    <r>
      <t xml:space="preserve">Мангальная гриль-вставка «Инбрик-505 AIR» </t>
    </r>
    <r>
      <rPr>
        <sz val="7.5"/>
        <color indexed="8"/>
        <rFont val="Arial"/>
        <family val="2"/>
      </rPr>
      <t>c жаровней, поддувалом, пер-форир. днищем и зольным ящиком. Толщина дна жаровни δ=3,0 мм.</t>
    </r>
  </si>
  <si>
    <t>1674</t>
  </si>
  <si>
    <t>Прайс-лист №04 на 01.02.2021 г.</t>
  </si>
  <si>
    <t xml:space="preserve">Tundra Grill. Решётка гриль d500 мм  Нерж. сталь Арт.43001159  (Pisla Oy)   </t>
  </si>
  <si>
    <t xml:space="preserve">Tundra Grill. Решётка гриль d380 мм   Нерж. сталь   Арт.43001194 (Pisla Oy)                                         </t>
  </si>
  <si>
    <t xml:space="preserve">Tundra Grill. Эмалиров. противень для стейка. Сталь, код 43100540 (Pisla Oy).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</si>
</sst>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7"/>
      <color indexed="8"/>
      <name val="Arial"/>
      <family val="2"/>
    </font>
    <font>
      <sz val="10"/>
      <name val="Arial Cyr"/>
      <family val="0"/>
    </font>
    <font>
      <sz val="12"/>
      <name val="宋体"/>
      <family val="0"/>
    </font>
    <font>
      <sz val="7.5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7"/>
      <color indexed="9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7.5"/>
      <color theme="1"/>
      <name val="Arial"/>
      <family val="2"/>
    </font>
    <font>
      <sz val="7"/>
      <color theme="0"/>
      <name val="Arial"/>
      <family val="2"/>
    </font>
    <font>
      <sz val="8"/>
      <color theme="1"/>
      <name val="Arial"/>
      <family val="2"/>
    </font>
    <font>
      <sz val="10.5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u val="single"/>
      <sz val="12"/>
      <color theme="10"/>
      <name val="Calibri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6" fillId="0" borderId="0">
      <alignment/>
      <protection/>
    </xf>
  </cellStyleXfs>
  <cellXfs count="148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center"/>
    </xf>
    <xf numFmtId="0" fontId="60" fillId="0" borderId="0" xfId="0" applyNumberFormat="1" applyFont="1" applyAlignment="1">
      <alignment/>
    </xf>
    <xf numFmtId="0" fontId="61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172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0" fontId="60" fillId="33" borderId="0" xfId="0" applyFont="1" applyFill="1" applyAlignment="1">
      <alignment/>
    </xf>
    <xf numFmtId="4" fontId="63" fillId="0" borderId="12" xfId="0" applyNumberFormat="1" applyFont="1" applyBorder="1" applyAlignment="1">
      <alignment vertical="center" wrapText="1"/>
    </xf>
    <xf numFmtId="4" fontId="63" fillId="0" borderId="13" xfId="0" applyNumberFormat="1" applyFont="1" applyBorder="1" applyAlignment="1">
      <alignment vertical="center" wrapText="1"/>
    </xf>
    <xf numFmtId="4" fontId="63" fillId="0" borderId="14" xfId="0" applyNumberFormat="1" applyFont="1" applyBorder="1" applyAlignment="1">
      <alignment vertical="center" wrapText="1"/>
    </xf>
    <xf numFmtId="3" fontId="63" fillId="0" borderId="12" xfId="0" applyNumberFormat="1" applyFont="1" applyBorder="1" applyAlignment="1">
      <alignment horizontal="right" vertical="center" wrapText="1" indent="1"/>
    </xf>
    <xf numFmtId="3" fontId="63" fillId="0" borderId="13" xfId="0" applyNumberFormat="1" applyFont="1" applyBorder="1" applyAlignment="1">
      <alignment horizontal="right" vertical="center" wrapText="1" indent="1"/>
    </xf>
    <xf numFmtId="3" fontId="63" fillId="0" borderId="14" xfId="0" applyNumberFormat="1" applyFont="1" applyBorder="1" applyAlignment="1">
      <alignment horizontal="right" vertical="center" wrapText="1" indent="1"/>
    </xf>
    <xf numFmtId="4" fontId="63" fillId="0" borderId="15" xfId="0" applyNumberFormat="1" applyFont="1" applyBorder="1" applyAlignment="1">
      <alignment horizontal="right" vertical="center" wrapText="1"/>
    </xf>
    <xf numFmtId="4" fontId="63" fillId="0" borderId="16" xfId="0" applyNumberFormat="1" applyFont="1" applyBorder="1" applyAlignment="1">
      <alignment horizontal="right" vertical="center" wrapText="1"/>
    </xf>
    <xf numFmtId="4" fontId="63" fillId="0" borderId="17" xfId="0" applyNumberFormat="1" applyFont="1" applyBorder="1" applyAlignment="1">
      <alignment horizontal="right" vertical="center" wrapText="1"/>
    </xf>
    <xf numFmtId="4" fontId="63" fillId="0" borderId="15" xfId="0" applyNumberFormat="1" applyFont="1" applyBorder="1" applyAlignment="1">
      <alignment vertical="center" wrapText="1"/>
    </xf>
    <xf numFmtId="4" fontId="63" fillId="0" borderId="16" xfId="0" applyNumberFormat="1" applyFont="1" applyBorder="1" applyAlignment="1">
      <alignment vertical="center" wrapText="1"/>
    </xf>
    <xf numFmtId="4" fontId="63" fillId="0" borderId="17" xfId="0" applyNumberFormat="1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/>
    </xf>
    <xf numFmtId="3" fontId="63" fillId="0" borderId="15" xfId="0" applyNumberFormat="1" applyFont="1" applyBorder="1" applyAlignment="1">
      <alignment horizontal="right" vertical="center" wrapText="1" indent="1"/>
    </xf>
    <xf numFmtId="3" fontId="63" fillId="0" borderId="16" xfId="0" applyNumberFormat="1" applyFont="1" applyBorder="1" applyAlignment="1">
      <alignment horizontal="right" vertical="center" wrapText="1" indent="1"/>
    </xf>
    <xf numFmtId="3" fontId="63" fillId="0" borderId="17" xfId="0" applyNumberFormat="1" applyFont="1" applyBorder="1" applyAlignment="1">
      <alignment horizontal="right" vertical="center" wrapText="1" indent="1"/>
    </xf>
    <xf numFmtId="0" fontId="61" fillId="0" borderId="10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60" fillId="0" borderId="18" xfId="0" applyFont="1" applyBorder="1" applyAlignment="1">
      <alignment/>
    </xf>
    <xf numFmtId="2" fontId="61" fillId="0" borderId="18" xfId="0" applyNumberFormat="1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5" fillId="0" borderId="0" xfId="42" applyFont="1" applyAlignment="1" applyProtection="1">
      <alignment vertical="center"/>
      <protection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46" fillId="0" borderId="0" xfId="42" applyAlignment="1" applyProtection="1">
      <alignment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 indent="1"/>
    </xf>
    <xf numFmtId="0" fontId="61" fillId="0" borderId="14" xfId="0" applyFont="1" applyBorder="1" applyAlignment="1">
      <alignment horizontal="left" vertical="center" wrapText="1" indent="1"/>
    </xf>
    <xf numFmtId="4" fontId="67" fillId="33" borderId="12" xfId="0" applyNumberFormat="1" applyFont="1" applyFill="1" applyBorder="1" applyAlignment="1">
      <alignment vertical="center" wrapText="1"/>
    </xf>
    <xf numFmtId="4" fontId="67" fillId="33" borderId="13" xfId="0" applyNumberFormat="1" applyFont="1" applyFill="1" applyBorder="1" applyAlignment="1">
      <alignment vertical="center" wrapText="1"/>
    </xf>
    <xf numFmtId="4" fontId="67" fillId="33" borderId="14" xfId="0" applyNumberFormat="1" applyFont="1" applyFill="1" applyBorder="1" applyAlignment="1">
      <alignment vertical="center" wrapText="1"/>
    </xf>
    <xf numFmtId="4" fontId="63" fillId="0" borderId="12" xfId="0" applyNumberFormat="1" applyFont="1" applyBorder="1" applyAlignment="1">
      <alignment vertical="center" wrapText="1"/>
    </xf>
    <xf numFmtId="4" fontId="63" fillId="0" borderId="13" xfId="0" applyNumberFormat="1" applyFont="1" applyBorder="1" applyAlignment="1">
      <alignment vertical="center" wrapText="1"/>
    </xf>
    <xf numFmtId="4" fontId="63" fillId="0" borderId="14" xfId="0" applyNumberFormat="1" applyFont="1" applyBorder="1" applyAlignment="1">
      <alignment vertical="center" wrapText="1"/>
    </xf>
    <xf numFmtId="3" fontId="63" fillId="0" borderId="12" xfId="0" applyNumberFormat="1" applyFont="1" applyBorder="1" applyAlignment="1">
      <alignment horizontal="right" vertical="center" wrapText="1" indent="1"/>
    </xf>
    <xf numFmtId="3" fontId="63" fillId="0" borderId="13" xfId="0" applyNumberFormat="1" applyFont="1" applyBorder="1" applyAlignment="1">
      <alignment horizontal="right" vertical="center" wrapText="1" indent="1"/>
    </xf>
    <xf numFmtId="3" fontId="63" fillId="0" borderId="14" xfId="0" applyNumberFormat="1" applyFont="1" applyBorder="1" applyAlignment="1">
      <alignment horizontal="right" vertical="center" wrapText="1" indent="1"/>
    </xf>
    <xf numFmtId="0" fontId="68" fillId="0" borderId="0" xfId="42" applyFont="1" applyAlignment="1" applyProtection="1">
      <alignment horizontal="center" vertical="center"/>
      <protection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9" fillId="0" borderId="0" xfId="0" applyNumberFormat="1" applyFont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left" vertical="center" wrapText="1" indent="1"/>
    </xf>
    <xf numFmtId="0" fontId="63" fillId="33" borderId="18" xfId="0" applyNumberFormat="1" applyFont="1" applyFill="1" applyBorder="1" applyAlignment="1">
      <alignment horizontal="center" vertical="center" wrapText="1"/>
    </xf>
    <xf numFmtId="4" fontId="67" fillId="0" borderId="12" xfId="0" applyNumberFormat="1" applyFont="1" applyBorder="1" applyAlignment="1">
      <alignment vertical="center" wrapText="1"/>
    </xf>
    <xf numFmtId="4" fontId="67" fillId="0" borderId="13" xfId="0" applyNumberFormat="1" applyFont="1" applyBorder="1" applyAlignment="1">
      <alignment vertical="center" wrapText="1"/>
    </xf>
    <xf numFmtId="4" fontId="67" fillId="0" borderId="14" xfId="0" applyNumberFormat="1" applyFont="1" applyBorder="1" applyAlignment="1">
      <alignment vertical="center" wrapText="1"/>
    </xf>
    <xf numFmtId="49" fontId="61" fillId="33" borderId="12" xfId="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 horizontal="center" vertical="center" wrapText="1"/>
    </xf>
    <xf numFmtId="49" fontId="61" fillId="33" borderId="14" xfId="0" applyNumberFormat="1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/>
    </xf>
    <xf numFmtId="0" fontId="61" fillId="0" borderId="18" xfId="0" applyFont="1" applyBorder="1" applyAlignment="1">
      <alignment horizontal="left" vertical="center" wrapText="1" inden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 indent="1"/>
    </xf>
    <xf numFmtId="0" fontId="61" fillId="0" borderId="18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1" fillId="33" borderId="1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61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49" fontId="63" fillId="33" borderId="18" xfId="0" applyNumberFormat="1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 indent="1"/>
    </xf>
    <xf numFmtId="0" fontId="7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vertical="center" indent="1"/>
    </xf>
    <xf numFmtId="0" fontId="72" fillId="0" borderId="0" xfId="0" applyFont="1" applyAlignment="1">
      <alignment horizontal="left" vertical="center" inden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2" fontId="61" fillId="0" borderId="11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61" fillId="0" borderId="10" xfId="0" applyFont="1" applyBorder="1" applyAlignment="1">
      <alignment horizontal="left" vertical="center" wrapText="1" indent="1"/>
    </xf>
    <xf numFmtId="0" fontId="60" fillId="0" borderId="10" xfId="0" applyFont="1" applyBorder="1" applyAlignment="1">
      <alignment horizontal="center"/>
    </xf>
    <xf numFmtId="0" fontId="60" fillId="0" borderId="16" xfId="0" applyFont="1" applyBorder="1" applyAlignment="1">
      <alignment horizontal="center" vertical="center"/>
    </xf>
    <xf numFmtId="0" fontId="65" fillId="0" borderId="0" xfId="42" applyFont="1" applyAlignment="1" applyProtection="1">
      <alignment horizontal="center" vertical="center"/>
      <protection/>
    </xf>
    <xf numFmtId="0" fontId="46" fillId="0" borderId="0" xfId="42" applyAlignment="1" applyProtection="1">
      <alignment horizontal="center"/>
      <protection/>
    </xf>
    <xf numFmtId="4" fontId="67" fillId="0" borderId="15" xfId="0" applyNumberFormat="1" applyFont="1" applyBorder="1" applyAlignment="1">
      <alignment horizontal="right" vertical="center" wrapText="1"/>
    </xf>
    <xf numFmtId="4" fontId="67" fillId="0" borderId="16" xfId="0" applyNumberFormat="1" applyFont="1" applyBorder="1" applyAlignment="1">
      <alignment horizontal="right" vertical="center" wrapText="1"/>
    </xf>
    <xf numFmtId="4" fontId="67" fillId="0" borderId="17" xfId="0" applyNumberFormat="1" applyFont="1" applyBorder="1" applyAlignment="1">
      <alignment horizontal="right" vertical="center" wrapText="1"/>
    </xf>
    <xf numFmtId="4" fontId="67" fillId="0" borderId="15" xfId="0" applyNumberFormat="1" applyFont="1" applyBorder="1" applyAlignment="1">
      <alignment vertical="center" wrapText="1"/>
    </xf>
    <xf numFmtId="4" fontId="67" fillId="0" borderId="16" xfId="0" applyNumberFormat="1" applyFont="1" applyBorder="1" applyAlignment="1">
      <alignment vertical="center" wrapText="1"/>
    </xf>
    <xf numFmtId="4" fontId="67" fillId="0" borderId="17" xfId="0" applyNumberFormat="1" applyFont="1" applyBorder="1" applyAlignment="1">
      <alignment vertical="center" wrapText="1"/>
    </xf>
    <xf numFmtId="3" fontId="67" fillId="0" borderId="15" xfId="0" applyNumberFormat="1" applyFont="1" applyBorder="1" applyAlignment="1">
      <alignment horizontal="right" vertical="center" wrapText="1" indent="1"/>
    </xf>
    <xf numFmtId="3" fontId="67" fillId="0" borderId="16" xfId="0" applyNumberFormat="1" applyFont="1" applyBorder="1" applyAlignment="1">
      <alignment horizontal="right" vertical="center" wrapText="1" indent="1"/>
    </xf>
    <xf numFmtId="3" fontId="67" fillId="0" borderId="17" xfId="0" applyNumberFormat="1" applyFont="1" applyBorder="1" applyAlignment="1">
      <alignment horizontal="right" vertical="center" wrapText="1" indent="1"/>
    </xf>
    <xf numFmtId="2" fontId="60" fillId="0" borderId="0" xfId="0" applyNumberFormat="1" applyFont="1" applyAlignment="1">
      <alignment/>
    </xf>
    <xf numFmtId="3" fontId="67" fillId="0" borderId="12" xfId="0" applyNumberFormat="1" applyFont="1" applyBorder="1" applyAlignment="1">
      <alignment horizontal="right" vertical="center" wrapText="1" indent="1"/>
    </xf>
    <xf numFmtId="3" fontId="67" fillId="0" borderId="13" xfId="0" applyNumberFormat="1" applyFont="1" applyBorder="1" applyAlignment="1">
      <alignment horizontal="right" vertical="center" wrapText="1" indent="1"/>
    </xf>
    <xf numFmtId="3" fontId="67" fillId="0" borderId="14" xfId="0" applyNumberFormat="1" applyFont="1" applyBorder="1" applyAlignment="1">
      <alignment horizontal="right" vertical="center" wrapText="1" indent="1"/>
    </xf>
    <xf numFmtId="4" fontId="63" fillId="33" borderId="12" xfId="0" applyNumberFormat="1" applyFont="1" applyFill="1" applyBorder="1" applyAlignment="1">
      <alignment vertical="center" wrapText="1"/>
    </xf>
    <xf numFmtId="4" fontId="63" fillId="33" borderId="13" xfId="0" applyNumberFormat="1" applyFont="1" applyFill="1" applyBorder="1" applyAlignment="1">
      <alignment vertical="center" wrapText="1"/>
    </xf>
    <xf numFmtId="4" fontId="63" fillId="33" borderId="14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?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20.jpeg" /><Relationship Id="rId8" Type="http://schemas.openxmlformats.org/officeDocument/2006/relationships/image" Target="../media/image25.jpeg" /><Relationship Id="rId9" Type="http://schemas.openxmlformats.org/officeDocument/2006/relationships/image" Target="../media/image26.png" /><Relationship Id="rId10" Type="http://schemas.openxmlformats.org/officeDocument/2006/relationships/image" Target="../media/image27.jpeg" /><Relationship Id="rId11" Type="http://schemas.openxmlformats.org/officeDocument/2006/relationships/image" Target="../media/image28.jpeg" /><Relationship Id="rId12" Type="http://schemas.openxmlformats.org/officeDocument/2006/relationships/image" Target="../media/image29.jpeg" /><Relationship Id="rId13" Type="http://schemas.openxmlformats.org/officeDocument/2006/relationships/image" Target="../media/image30.jpeg" /><Relationship Id="rId14" Type="http://schemas.openxmlformats.org/officeDocument/2006/relationships/image" Target="../media/image32.jpeg" /><Relationship Id="rId15" Type="http://schemas.openxmlformats.org/officeDocument/2006/relationships/image" Target="../media/image35.jpeg" /><Relationship Id="rId16" Type="http://schemas.openxmlformats.org/officeDocument/2006/relationships/image" Target="../media/image39.jpeg" /><Relationship Id="rId17" Type="http://schemas.openxmlformats.org/officeDocument/2006/relationships/image" Target="../media/image40.jpeg" /><Relationship Id="rId18" Type="http://schemas.openxmlformats.org/officeDocument/2006/relationships/image" Target="../media/image41.jpeg" /><Relationship Id="rId19" Type="http://schemas.openxmlformats.org/officeDocument/2006/relationships/image" Target="../media/image42.jpeg" /><Relationship Id="rId20" Type="http://schemas.openxmlformats.org/officeDocument/2006/relationships/image" Target="../media/image43.jpeg" /><Relationship Id="rId21" Type="http://schemas.openxmlformats.org/officeDocument/2006/relationships/image" Target="../media/image44.jpeg" /><Relationship Id="rId22" Type="http://schemas.openxmlformats.org/officeDocument/2006/relationships/image" Target="../media/image36.jpeg" /><Relationship Id="rId23" Type="http://schemas.openxmlformats.org/officeDocument/2006/relationships/image" Target="../media/image45.jpeg" /><Relationship Id="rId24" Type="http://schemas.openxmlformats.org/officeDocument/2006/relationships/image" Target="../media/image46.jpeg" /><Relationship Id="rId25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142875</xdr:rowOff>
    </xdr:from>
    <xdr:to>
      <xdr:col>2</xdr:col>
      <xdr:colOff>619125</xdr:colOff>
      <xdr:row>5</xdr:row>
      <xdr:rowOff>38100</xdr:rowOff>
    </xdr:to>
    <xdr:pic>
      <xdr:nvPicPr>
        <xdr:cNvPr id="1" name="Picture 1" descr="Тов-знак Оре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952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18</xdr:row>
      <xdr:rowOff>47625</xdr:rowOff>
    </xdr:from>
    <xdr:to>
      <xdr:col>2</xdr:col>
      <xdr:colOff>628650</xdr:colOff>
      <xdr:row>18</xdr:row>
      <xdr:rowOff>352425</xdr:rowOff>
    </xdr:to>
    <xdr:pic>
      <xdr:nvPicPr>
        <xdr:cNvPr id="2" name="Picture 2338" descr="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5029200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21</xdr:row>
      <xdr:rowOff>38100</xdr:rowOff>
    </xdr:from>
    <xdr:to>
      <xdr:col>2</xdr:col>
      <xdr:colOff>619125</xdr:colOff>
      <xdr:row>21</xdr:row>
      <xdr:rowOff>276225</xdr:rowOff>
    </xdr:to>
    <xdr:pic>
      <xdr:nvPicPr>
        <xdr:cNvPr id="3" name="Picture 2339" descr="Решетка РГ-2_прайс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5943600"/>
          <a:ext cx="352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32</xdr:row>
      <xdr:rowOff>28575</xdr:rowOff>
    </xdr:from>
    <xdr:to>
      <xdr:col>2</xdr:col>
      <xdr:colOff>695325</xdr:colOff>
      <xdr:row>32</xdr:row>
      <xdr:rowOff>428625</xdr:rowOff>
    </xdr:to>
    <xdr:pic>
      <xdr:nvPicPr>
        <xdr:cNvPr id="4" name="Picture 2340" descr="Эл_коптильня_прайс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" y="954405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29</xdr:row>
      <xdr:rowOff>38100</xdr:rowOff>
    </xdr:from>
    <xdr:to>
      <xdr:col>2</xdr:col>
      <xdr:colOff>647700</xdr:colOff>
      <xdr:row>29</xdr:row>
      <xdr:rowOff>400050</xdr:rowOff>
    </xdr:to>
    <xdr:pic>
      <xdr:nvPicPr>
        <xdr:cNvPr id="5" name="Picture 2342" descr="Э-гриль настольный_2200W_прайс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866775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20</xdr:row>
      <xdr:rowOff>38100</xdr:rowOff>
    </xdr:from>
    <xdr:to>
      <xdr:col>2</xdr:col>
      <xdr:colOff>695325</xdr:colOff>
      <xdr:row>20</xdr:row>
      <xdr:rowOff>333375</xdr:rowOff>
    </xdr:to>
    <xdr:pic>
      <xdr:nvPicPr>
        <xdr:cNvPr id="6" name="Picture 2349" descr="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55721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24</xdr:row>
      <xdr:rowOff>57150</xdr:rowOff>
    </xdr:from>
    <xdr:to>
      <xdr:col>2</xdr:col>
      <xdr:colOff>676275</xdr:colOff>
      <xdr:row>24</xdr:row>
      <xdr:rowOff>323850</xdr:rowOff>
    </xdr:to>
    <xdr:pic>
      <xdr:nvPicPr>
        <xdr:cNvPr id="7" name="Picture 2352" descr="Протвень для гриля_прайс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681037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35</xdr:row>
      <xdr:rowOff>47625</xdr:rowOff>
    </xdr:from>
    <xdr:to>
      <xdr:col>2</xdr:col>
      <xdr:colOff>638175</xdr:colOff>
      <xdr:row>36</xdr:row>
      <xdr:rowOff>628650</xdr:rowOff>
    </xdr:to>
    <xdr:pic>
      <xdr:nvPicPr>
        <xdr:cNvPr id="8" name="Picture 2357" descr="Печь-360--4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0820400"/>
          <a:ext cx="4953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37</xdr:row>
      <xdr:rowOff>57150</xdr:rowOff>
    </xdr:from>
    <xdr:to>
      <xdr:col>2</xdr:col>
      <xdr:colOff>647700</xdr:colOff>
      <xdr:row>38</xdr:row>
      <xdr:rowOff>600075</xdr:rowOff>
    </xdr:to>
    <xdr:pic>
      <xdr:nvPicPr>
        <xdr:cNvPr id="9" name="Picture 2358" descr="Печь-360-400_прайс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12201525"/>
          <a:ext cx="504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17</xdr:row>
      <xdr:rowOff>47625</xdr:rowOff>
    </xdr:from>
    <xdr:to>
      <xdr:col>3</xdr:col>
      <xdr:colOff>19050</xdr:colOff>
      <xdr:row>17</xdr:row>
      <xdr:rowOff>485775</xdr:rowOff>
    </xdr:to>
    <xdr:pic>
      <xdr:nvPicPr>
        <xdr:cNvPr id="10" name="Picture 2359" descr="765-AIR_прайс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4850" y="450532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15</xdr:row>
      <xdr:rowOff>85725</xdr:rowOff>
    </xdr:from>
    <xdr:to>
      <xdr:col>2</xdr:col>
      <xdr:colOff>733425</xdr:colOff>
      <xdr:row>15</xdr:row>
      <xdr:rowOff>495300</xdr:rowOff>
    </xdr:to>
    <xdr:pic>
      <xdr:nvPicPr>
        <xdr:cNvPr id="11" name="Picture 2360" descr="505-AIR_прайс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5325" y="34956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16</xdr:row>
      <xdr:rowOff>76200</xdr:rowOff>
    </xdr:from>
    <xdr:to>
      <xdr:col>3</xdr:col>
      <xdr:colOff>38100</xdr:colOff>
      <xdr:row>16</xdr:row>
      <xdr:rowOff>485775</xdr:rowOff>
    </xdr:to>
    <xdr:pic>
      <xdr:nvPicPr>
        <xdr:cNvPr id="12" name="Picture 2361" descr="0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4375" y="40100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12</xdr:row>
      <xdr:rowOff>57150</xdr:rowOff>
    </xdr:from>
    <xdr:to>
      <xdr:col>3</xdr:col>
      <xdr:colOff>28575</xdr:colOff>
      <xdr:row>13</xdr:row>
      <xdr:rowOff>733425</xdr:rowOff>
    </xdr:to>
    <xdr:pic>
      <xdr:nvPicPr>
        <xdr:cNvPr id="13" name="Picture 2381" descr="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6275" y="23717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26</xdr:row>
      <xdr:rowOff>28575</xdr:rowOff>
    </xdr:from>
    <xdr:to>
      <xdr:col>2</xdr:col>
      <xdr:colOff>581025</xdr:colOff>
      <xdr:row>26</xdr:row>
      <xdr:rowOff>314325</xdr:rowOff>
    </xdr:to>
    <xdr:pic>
      <xdr:nvPicPr>
        <xdr:cNvPr id="14" name="Picture 2383" descr="25_БW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8675" y="77724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23</xdr:row>
      <xdr:rowOff>28575</xdr:rowOff>
    </xdr:from>
    <xdr:to>
      <xdr:col>2</xdr:col>
      <xdr:colOff>676275</xdr:colOff>
      <xdr:row>23</xdr:row>
      <xdr:rowOff>238125</xdr:rowOff>
    </xdr:to>
    <xdr:pic>
      <xdr:nvPicPr>
        <xdr:cNvPr id="15" name="Picture 2386" descr="Решетка гриль d38_прайс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7250" y="6505575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40</xdr:row>
      <xdr:rowOff>57150</xdr:rowOff>
    </xdr:from>
    <xdr:to>
      <xdr:col>2</xdr:col>
      <xdr:colOff>600075</xdr:colOff>
      <xdr:row>40</xdr:row>
      <xdr:rowOff>409575</xdr:rowOff>
    </xdr:to>
    <xdr:pic>
      <xdr:nvPicPr>
        <xdr:cNvPr id="16" name="Рисунок 25" descr="ГГ D300 на коротких ножках-прайс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" y="13706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41</xdr:row>
      <xdr:rowOff>9525</xdr:rowOff>
    </xdr:from>
    <xdr:to>
      <xdr:col>2</xdr:col>
      <xdr:colOff>600075</xdr:colOff>
      <xdr:row>41</xdr:row>
      <xdr:rowOff>628650</xdr:rowOff>
    </xdr:to>
    <xdr:pic>
      <xdr:nvPicPr>
        <xdr:cNvPr id="17" name="Рисунок 26" descr="ГГ D300 на длинных ножках_прайс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14116050"/>
          <a:ext cx="419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42</xdr:row>
      <xdr:rowOff>28575</xdr:rowOff>
    </xdr:from>
    <xdr:to>
      <xdr:col>2</xdr:col>
      <xdr:colOff>609600</xdr:colOff>
      <xdr:row>42</xdr:row>
      <xdr:rowOff>409575</xdr:rowOff>
    </xdr:to>
    <xdr:pic>
      <xdr:nvPicPr>
        <xdr:cNvPr id="18" name="Рисунок 27" descr="ГГ D400 на коротких ножках_прайс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04850" y="1477327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43</xdr:row>
      <xdr:rowOff>38100</xdr:rowOff>
    </xdr:from>
    <xdr:to>
      <xdr:col>2</xdr:col>
      <xdr:colOff>628650</xdr:colOff>
      <xdr:row>43</xdr:row>
      <xdr:rowOff>666750</xdr:rowOff>
    </xdr:to>
    <xdr:pic>
      <xdr:nvPicPr>
        <xdr:cNvPr id="19" name="Рисунок 28" descr="ГГ D400 на длин_ножках_прайс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3900" y="15230475"/>
          <a:ext cx="476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44</xdr:row>
      <xdr:rowOff>104775</xdr:rowOff>
    </xdr:from>
    <xdr:to>
      <xdr:col>2</xdr:col>
      <xdr:colOff>628650</xdr:colOff>
      <xdr:row>44</xdr:row>
      <xdr:rowOff>447675</xdr:rowOff>
    </xdr:to>
    <xdr:pic>
      <xdr:nvPicPr>
        <xdr:cNvPr id="20" name="Рисунок 29" descr="ГГ D500 на коротких ножках_прайс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85800" y="15973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45</xdr:row>
      <xdr:rowOff>28575</xdr:rowOff>
    </xdr:from>
    <xdr:to>
      <xdr:col>2</xdr:col>
      <xdr:colOff>600075</xdr:colOff>
      <xdr:row>45</xdr:row>
      <xdr:rowOff>628650</xdr:rowOff>
    </xdr:to>
    <xdr:pic>
      <xdr:nvPicPr>
        <xdr:cNvPr id="21" name="Рисунок 30" descr="ГГ D500 на длин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57225" y="16430625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27</xdr:row>
      <xdr:rowOff>19050</xdr:rowOff>
    </xdr:from>
    <xdr:to>
      <xdr:col>2</xdr:col>
      <xdr:colOff>695325</xdr:colOff>
      <xdr:row>27</xdr:row>
      <xdr:rowOff>361950</xdr:rowOff>
    </xdr:to>
    <xdr:pic>
      <xdr:nvPicPr>
        <xdr:cNvPr id="22" name="Рисунок 27" descr="Крышка-на-тандыр_прайс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52475" y="81057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46</xdr:row>
      <xdr:rowOff>47625</xdr:rowOff>
    </xdr:from>
    <xdr:to>
      <xdr:col>2</xdr:col>
      <xdr:colOff>676275</xdr:colOff>
      <xdr:row>46</xdr:row>
      <xdr:rowOff>561975</xdr:rowOff>
    </xdr:to>
    <xdr:pic>
      <xdr:nvPicPr>
        <xdr:cNvPr id="23" name="Рисунок 29" descr="01.Мангал-Печенег_прайс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0075" y="17116425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25</xdr:row>
      <xdr:rowOff>104775</xdr:rowOff>
    </xdr:from>
    <xdr:to>
      <xdr:col>3</xdr:col>
      <xdr:colOff>66675</xdr:colOff>
      <xdr:row>25</xdr:row>
      <xdr:rowOff>476250</xdr:rowOff>
    </xdr:to>
    <xdr:pic>
      <xdr:nvPicPr>
        <xdr:cNvPr id="24" name="Рисунок 27" descr="Противень--гриль_прайс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6275" y="7239000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33</xdr:row>
      <xdr:rowOff>57150</xdr:rowOff>
    </xdr:from>
    <xdr:to>
      <xdr:col>2</xdr:col>
      <xdr:colOff>590550</xdr:colOff>
      <xdr:row>33</xdr:row>
      <xdr:rowOff>571500</xdr:rowOff>
    </xdr:to>
    <xdr:pic>
      <xdr:nvPicPr>
        <xdr:cNvPr id="25" name="Рисунок 26" descr="Соковарка_прайс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3425" y="1001077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omagra.ru" TargetMode="External" /><Relationship Id="rId2" Type="http://schemas.openxmlformats.org/officeDocument/2006/relationships/hyperlink" Target="https://www.instagram.com/promagraru/" TargetMode="External" /><Relationship Id="rId3" Type="http://schemas.openxmlformats.org/officeDocument/2006/relationships/hyperlink" Target="http://www.promagra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="125" zoomScaleNormal="125" zoomScaleSheetLayoutView="150" workbookViewId="0" topLeftCell="A1">
      <selection activeCell="S52" sqref="S52"/>
    </sheetView>
  </sheetViews>
  <sheetFormatPr defaultColWidth="9.140625" defaultRowHeight="15"/>
  <cols>
    <col min="1" max="1" width="3.8515625" style="4" customWidth="1"/>
    <col min="2" max="2" width="4.8515625" style="1" customWidth="1"/>
    <col min="3" max="3" width="11.00390625" style="1" customWidth="1"/>
    <col min="4" max="16" width="2.28125" style="1" customWidth="1"/>
    <col min="17" max="17" width="9.7109375" style="1" customWidth="1"/>
    <col min="18" max="18" width="5.7109375" style="1" customWidth="1"/>
    <col min="19" max="20" width="2.8515625" style="2" customWidth="1"/>
    <col min="21" max="21" width="2.7109375" style="2" customWidth="1"/>
    <col min="22" max="23" width="2.8515625" style="1" customWidth="1"/>
    <col min="24" max="24" width="2.7109375" style="1" customWidth="1"/>
    <col min="25" max="26" width="2.8515625" style="1" customWidth="1"/>
    <col min="27" max="27" width="3.140625" style="1" customWidth="1"/>
    <col min="28" max="28" width="2.8515625" style="1" customWidth="1"/>
    <col min="29" max="29" width="2.421875" style="1" customWidth="1"/>
    <col min="30" max="30" width="3.00390625" style="1" customWidth="1"/>
    <col min="31" max="16384" width="9.140625" style="1" customWidth="1"/>
  </cols>
  <sheetData>
    <row r="1" spans="4:30" ht="16.5" customHeight="1">
      <c r="D1" s="115" t="s">
        <v>5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4:30" ht="28.5" customHeight="1"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4:30" ht="16.5" customHeight="1">
      <c r="D3" s="117" t="s">
        <v>6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4:30" ht="16.5" customHeight="1">
      <c r="D4" s="117" t="s">
        <v>7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 t="s">
        <v>8</v>
      </c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4:30" ht="16.5" customHeight="1">
      <c r="D5" s="59" t="s">
        <v>102</v>
      </c>
      <c r="E5" s="59"/>
      <c r="F5" s="59"/>
      <c r="G5" s="59"/>
      <c r="H5" s="59"/>
      <c r="I5" s="59"/>
      <c r="J5" s="59"/>
      <c r="K5" s="59"/>
      <c r="L5" s="43"/>
      <c r="M5" s="46"/>
      <c r="N5" s="45"/>
      <c r="O5" s="44"/>
      <c r="P5" s="44"/>
      <c r="Q5" s="44"/>
      <c r="R5" s="44"/>
      <c r="S5" s="118" t="s">
        <v>13</v>
      </c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4:30" ht="16.5" customHeight="1">
      <c r="D6" s="128" t="s">
        <v>9</v>
      </c>
      <c r="E6" s="128"/>
      <c r="F6" s="128"/>
      <c r="G6" s="128"/>
      <c r="H6" s="128"/>
      <c r="I6" s="128"/>
      <c r="J6" s="128"/>
      <c r="K6" s="128"/>
      <c r="L6" s="43"/>
      <c r="M6" s="129" t="s">
        <v>96</v>
      </c>
      <c r="N6" s="129"/>
      <c r="O6" s="129"/>
      <c r="P6" s="129"/>
      <c r="Q6" s="129"/>
      <c r="R6" s="129"/>
      <c r="S6" s="129"/>
      <c r="T6" s="129"/>
      <c r="U6" s="129"/>
      <c r="V6" s="129"/>
      <c r="W6" s="46"/>
      <c r="AB6" s="3"/>
      <c r="AC6" s="3"/>
      <c r="AD6" s="3"/>
    </row>
    <row r="7" spans="24:27" ht="3.75" customHeight="1">
      <c r="X7" s="3"/>
      <c r="Y7" s="3"/>
      <c r="Z7" s="3"/>
      <c r="AA7" s="3"/>
    </row>
    <row r="8" spans="1:27" ht="9" customHeight="1">
      <c r="A8" s="63" t="s">
        <v>101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X8" s="39"/>
      <c r="Y8" s="39"/>
      <c r="Z8" s="39"/>
      <c r="AA8" s="39"/>
    </row>
    <row r="9" spans="1:30" ht="13.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42"/>
      <c r="T9" s="42"/>
      <c r="U9" s="127" t="s">
        <v>108</v>
      </c>
      <c r="V9" s="127"/>
      <c r="W9" s="127"/>
      <c r="X9" s="127"/>
      <c r="Y9" s="127"/>
      <c r="Z9" s="127"/>
      <c r="AA9" s="127"/>
      <c r="AB9" s="127"/>
      <c r="AC9" s="127"/>
      <c r="AD9" s="127"/>
    </row>
    <row r="10" spans="1:30" s="12" customFormat="1" ht="12.75" customHeight="1">
      <c r="A10" s="65" t="s">
        <v>0</v>
      </c>
      <c r="B10" s="72" t="s">
        <v>1</v>
      </c>
      <c r="C10" s="75" t="s">
        <v>2</v>
      </c>
      <c r="D10" s="76"/>
      <c r="E10" s="75" t="s">
        <v>21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91" t="s">
        <v>49</v>
      </c>
      <c r="R10" s="72" t="s">
        <v>3</v>
      </c>
      <c r="S10" s="119" t="s">
        <v>4</v>
      </c>
      <c r="T10" s="120"/>
      <c r="U10" s="120"/>
      <c r="V10" s="120"/>
      <c r="W10" s="120"/>
      <c r="X10" s="120"/>
      <c r="Y10" s="120"/>
      <c r="Z10" s="120"/>
      <c r="AA10" s="121"/>
      <c r="AB10" s="110" t="s">
        <v>20</v>
      </c>
      <c r="AC10" s="110"/>
      <c r="AD10" s="110"/>
    </row>
    <row r="11" spans="1:30" s="12" customFormat="1" ht="22.5" customHeight="1">
      <c r="A11" s="65"/>
      <c r="B11" s="72"/>
      <c r="C11" s="78"/>
      <c r="D11" s="79"/>
      <c r="E11" s="78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91"/>
      <c r="R11" s="72"/>
      <c r="S11" s="69" t="s">
        <v>14</v>
      </c>
      <c r="T11" s="70"/>
      <c r="U11" s="71"/>
      <c r="V11" s="69" t="s">
        <v>15</v>
      </c>
      <c r="W11" s="70"/>
      <c r="X11" s="71"/>
      <c r="Y11" s="69" t="s">
        <v>16</v>
      </c>
      <c r="Z11" s="70"/>
      <c r="AA11" s="71"/>
      <c r="AB11" s="110"/>
      <c r="AC11" s="110"/>
      <c r="AD11" s="110"/>
    </row>
    <row r="12" spans="1:30" s="33" customFormat="1" ht="9.75" customHeight="1">
      <c r="A12" s="31"/>
      <c r="B12" s="32"/>
      <c r="C12" s="92" t="s">
        <v>50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4"/>
      <c r="S12" s="88"/>
      <c r="T12" s="89"/>
      <c r="U12" s="90"/>
      <c r="V12" s="88"/>
      <c r="W12" s="89"/>
      <c r="X12" s="90"/>
      <c r="Y12" s="88"/>
      <c r="Z12" s="89"/>
      <c r="AA12" s="90"/>
      <c r="AB12" s="88"/>
      <c r="AC12" s="89"/>
      <c r="AD12" s="90"/>
    </row>
    <row r="13" spans="1:30" s="33" customFormat="1" ht="9.75" customHeight="1">
      <c r="A13" s="84" t="s">
        <v>12</v>
      </c>
      <c r="B13" s="8" t="s">
        <v>10</v>
      </c>
      <c r="C13" s="95"/>
      <c r="D13" s="96"/>
      <c r="E13" s="99" t="s">
        <v>37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  <c r="Q13" s="105" t="s">
        <v>94</v>
      </c>
      <c r="R13" s="122">
        <v>31</v>
      </c>
      <c r="S13" s="111" t="s">
        <v>19</v>
      </c>
      <c r="T13" s="112"/>
      <c r="U13" s="113"/>
      <c r="V13" s="111" t="s">
        <v>18</v>
      </c>
      <c r="W13" s="112"/>
      <c r="X13" s="113"/>
      <c r="Y13" s="111" t="s">
        <v>17</v>
      </c>
      <c r="Z13" s="112"/>
      <c r="AA13" s="113"/>
      <c r="AB13" s="111" t="s">
        <v>11</v>
      </c>
      <c r="AC13" s="112"/>
      <c r="AD13" s="113"/>
    </row>
    <row r="14" spans="1:30" ht="64.5" customHeight="1">
      <c r="A14" s="84"/>
      <c r="B14" s="6" t="s">
        <v>22</v>
      </c>
      <c r="C14" s="97"/>
      <c r="D14" s="98"/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4"/>
      <c r="Q14" s="106"/>
      <c r="R14" s="123"/>
      <c r="S14" s="130">
        <v>17094</v>
      </c>
      <c r="T14" s="131"/>
      <c r="U14" s="132"/>
      <c r="V14" s="133">
        <f>S14-(S14*0.03)</f>
        <v>16581.18</v>
      </c>
      <c r="W14" s="134"/>
      <c r="X14" s="135"/>
      <c r="Y14" s="133">
        <f>S14-(S14*0.05)</f>
        <v>16239.3</v>
      </c>
      <c r="Z14" s="134"/>
      <c r="AA14" s="135"/>
      <c r="AB14" s="136">
        <f>S14+(S14*0.25)</f>
        <v>21367.5</v>
      </c>
      <c r="AC14" s="137"/>
      <c r="AD14" s="138"/>
    </row>
    <row r="15" spans="1:30" ht="12" customHeight="1">
      <c r="A15" s="30"/>
      <c r="B15" s="6"/>
      <c r="C15" s="85" t="s">
        <v>51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19"/>
      <c r="T15" s="20"/>
      <c r="U15" s="21"/>
      <c r="V15" s="22"/>
      <c r="W15" s="23"/>
      <c r="X15" s="24"/>
      <c r="Y15" s="22"/>
      <c r="Z15" s="23"/>
      <c r="AA15" s="24"/>
      <c r="AB15" s="27"/>
      <c r="AC15" s="28"/>
      <c r="AD15" s="29"/>
    </row>
    <row r="16" spans="1:31" ht="41.25" customHeight="1">
      <c r="A16" s="5">
        <f>A13+1</f>
        <v>2</v>
      </c>
      <c r="B16" s="6" t="s">
        <v>23</v>
      </c>
      <c r="C16" s="81"/>
      <c r="D16" s="82"/>
      <c r="E16" s="83" t="s">
        <v>106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36" t="s">
        <v>24</v>
      </c>
      <c r="R16" s="35">
        <v>15.3</v>
      </c>
      <c r="S16" s="66">
        <v>8528</v>
      </c>
      <c r="T16" s="67"/>
      <c r="U16" s="68"/>
      <c r="V16" s="66">
        <f>S16-(S16*0.03)</f>
        <v>8272.16</v>
      </c>
      <c r="W16" s="67"/>
      <c r="X16" s="68"/>
      <c r="Y16" s="66">
        <f>S16-(S16*0.05)</f>
        <v>8101.6</v>
      </c>
      <c r="Z16" s="67"/>
      <c r="AA16" s="68"/>
      <c r="AB16" s="140">
        <f>S16+(S16*0.25)</f>
        <v>10660</v>
      </c>
      <c r="AC16" s="141"/>
      <c r="AD16" s="142"/>
      <c r="AE16" s="139"/>
    </row>
    <row r="17" spans="1:31" ht="41.25" customHeight="1">
      <c r="A17" s="5">
        <f>A16+1</f>
        <v>3</v>
      </c>
      <c r="B17" s="6" t="s">
        <v>26</v>
      </c>
      <c r="C17" s="81"/>
      <c r="D17" s="82"/>
      <c r="E17" s="83" t="s">
        <v>38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9" t="s">
        <v>27</v>
      </c>
      <c r="R17" s="11">
        <v>19.3</v>
      </c>
      <c r="S17" s="66">
        <v>9939</v>
      </c>
      <c r="T17" s="67"/>
      <c r="U17" s="68"/>
      <c r="V17" s="66">
        <f>S17-(S17*0.03)</f>
        <v>9640.83</v>
      </c>
      <c r="W17" s="67"/>
      <c r="X17" s="68"/>
      <c r="Y17" s="66">
        <f>S17-(S17*0.05)</f>
        <v>9442.05</v>
      </c>
      <c r="Z17" s="67"/>
      <c r="AA17" s="68"/>
      <c r="AB17" s="140">
        <f>S17+(S17*0.25)</f>
        <v>12423.75</v>
      </c>
      <c r="AC17" s="141"/>
      <c r="AD17" s="142"/>
      <c r="AE17" s="139"/>
    </row>
    <row r="18" spans="1:31" ht="41.25" customHeight="1">
      <c r="A18" s="5">
        <f>A17+1</f>
        <v>4</v>
      </c>
      <c r="B18" s="6" t="s">
        <v>25</v>
      </c>
      <c r="C18" s="73"/>
      <c r="D18" s="73"/>
      <c r="E18" s="114" t="s">
        <v>39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9" t="s">
        <v>28</v>
      </c>
      <c r="R18" s="11">
        <v>22.2</v>
      </c>
      <c r="S18" s="66">
        <v>11447</v>
      </c>
      <c r="T18" s="67"/>
      <c r="U18" s="68"/>
      <c r="V18" s="66">
        <f>S18-(S18*0.03)</f>
        <v>11103.59</v>
      </c>
      <c r="W18" s="67"/>
      <c r="X18" s="68"/>
      <c r="Y18" s="66">
        <f>S18-(S18*0.05)</f>
        <v>10874.65</v>
      </c>
      <c r="Z18" s="67"/>
      <c r="AA18" s="68"/>
      <c r="AB18" s="140">
        <f>S18+(S18*0.25)</f>
        <v>14308.75</v>
      </c>
      <c r="AC18" s="141"/>
      <c r="AD18" s="142"/>
      <c r="AE18" s="139"/>
    </row>
    <row r="19" spans="1:31" ht="31.5" customHeight="1">
      <c r="A19" s="5">
        <f>A18+1</f>
        <v>5</v>
      </c>
      <c r="B19" s="6" t="s">
        <v>29</v>
      </c>
      <c r="C19" s="73"/>
      <c r="D19" s="73"/>
      <c r="E19" s="114" t="s">
        <v>95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9" t="s">
        <v>30</v>
      </c>
      <c r="R19" s="11">
        <v>4.18</v>
      </c>
      <c r="S19" s="66">
        <v>3255</v>
      </c>
      <c r="T19" s="67"/>
      <c r="U19" s="68"/>
      <c r="V19" s="66">
        <f>S19-(S19*0.03)</f>
        <v>3157.35</v>
      </c>
      <c r="W19" s="67"/>
      <c r="X19" s="68"/>
      <c r="Y19" s="66">
        <f>S19-(S19*0.05)</f>
        <v>3092.25</v>
      </c>
      <c r="Z19" s="67"/>
      <c r="AA19" s="68"/>
      <c r="AB19" s="140">
        <f>S19+(S19*0.25)</f>
        <v>4068.75</v>
      </c>
      <c r="AC19" s="141"/>
      <c r="AD19" s="142"/>
      <c r="AE19" s="139"/>
    </row>
    <row r="20" spans="1:30" ht="12" customHeight="1">
      <c r="A20" s="30"/>
      <c r="B20" s="6"/>
      <c r="C20" s="107" t="s">
        <v>97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/>
      <c r="S20" s="13"/>
      <c r="T20" s="14"/>
      <c r="U20" s="15"/>
      <c r="V20" s="13"/>
      <c r="W20" s="14"/>
      <c r="X20" s="15"/>
      <c r="Y20" s="13"/>
      <c r="Z20" s="14"/>
      <c r="AA20" s="15"/>
      <c r="AB20" s="16"/>
      <c r="AC20" s="17"/>
      <c r="AD20" s="18"/>
    </row>
    <row r="21" spans="1:30" ht="29.25" customHeight="1">
      <c r="A21" s="30">
        <f>A19+1</f>
        <v>6</v>
      </c>
      <c r="B21" s="6" t="s">
        <v>31</v>
      </c>
      <c r="C21" s="73"/>
      <c r="D21" s="73"/>
      <c r="E21" s="74" t="s">
        <v>33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" t="s">
        <v>32</v>
      </c>
      <c r="R21" s="11">
        <v>1.42</v>
      </c>
      <c r="S21" s="66">
        <v>3088</v>
      </c>
      <c r="T21" s="67"/>
      <c r="U21" s="68"/>
      <c r="V21" s="53">
        <f>S21-(S21*0.03)</f>
        <v>2995.36</v>
      </c>
      <c r="W21" s="54"/>
      <c r="X21" s="55"/>
      <c r="Y21" s="53">
        <f>S21-(S21*0.05)</f>
        <v>2933.6</v>
      </c>
      <c r="Z21" s="54"/>
      <c r="AA21" s="55"/>
      <c r="AB21" s="56">
        <f aca="true" t="shared" si="0" ref="AB21:AB28">S21+(S21*0.2)</f>
        <v>3705.6</v>
      </c>
      <c r="AC21" s="57"/>
      <c r="AD21" s="58"/>
    </row>
    <row r="22" spans="1:30" ht="24" customHeight="1">
      <c r="A22" s="30">
        <f aca="true" t="shared" si="1" ref="A22:A28">A21+1</f>
        <v>7</v>
      </c>
      <c r="B22" s="6" t="s">
        <v>35</v>
      </c>
      <c r="C22" s="73"/>
      <c r="D22" s="73"/>
      <c r="E22" s="74" t="s">
        <v>36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" t="s">
        <v>34</v>
      </c>
      <c r="R22" s="35">
        <v>8.8</v>
      </c>
      <c r="S22" s="66">
        <v>3442</v>
      </c>
      <c r="T22" s="67"/>
      <c r="U22" s="68"/>
      <c r="V22" s="66">
        <f aca="true" t="shared" si="2" ref="V22:V28">S22-(S22*0.03)</f>
        <v>3338.74</v>
      </c>
      <c r="W22" s="67"/>
      <c r="X22" s="68"/>
      <c r="Y22" s="66">
        <f aca="true" t="shared" si="3" ref="Y22:Y28">S22-(S22*0.05)</f>
        <v>3269.9</v>
      </c>
      <c r="Z22" s="67"/>
      <c r="AA22" s="68"/>
      <c r="AB22" s="140">
        <f t="shared" si="0"/>
        <v>4130.4</v>
      </c>
      <c r="AC22" s="141"/>
      <c r="AD22" s="142"/>
    </row>
    <row r="23" spans="1:30" ht="21" customHeight="1">
      <c r="A23" s="30">
        <f t="shared" si="1"/>
        <v>8</v>
      </c>
      <c r="B23" s="6" t="s">
        <v>40</v>
      </c>
      <c r="C23" s="73"/>
      <c r="D23" s="73"/>
      <c r="E23" s="74" t="s">
        <v>109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" t="s">
        <v>41</v>
      </c>
      <c r="R23" s="11">
        <v>0.5</v>
      </c>
      <c r="S23" s="53">
        <v>4148</v>
      </c>
      <c r="T23" s="54"/>
      <c r="U23" s="55"/>
      <c r="V23" s="53">
        <f t="shared" si="2"/>
        <v>4023.56</v>
      </c>
      <c r="W23" s="54"/>
      <c r="X23" s="55"/>
      <c r="Y23" s="53">
        <f t="shared" si="3"/>
        <v>3940.6</v>
      </c>
      <c r="Z23" s="54"/>
      <c r="AA23" s="55"/>
      <c r="AB23" s="56">
        <f t="shared" si="0"/>
        <v>4977.6</v>
      </c>
      <c r="AC23" s="57"/>
      <c r="AD23" s="58"/>
    </row>
    <row r="24" spans="1:30" ht="21.75" customHeight="1">
      <c r="A24" s="30">
        <f t="shared" si="1"/>
        <v>9</v>
      </c>
      <c r="B24" s="6" t="s">
        <v>43</v>
      </c>
      <c r="C24" s="73"/>
      <c r="D24" s="73"/>
      <c r="E24" s="74" t="s">
        <v>110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" t="s">
        <v>42</v>
      </c>
      <c r="R24" s="11">
        <v>0.4</v>
      </c>
      <c r="S24" s="53">
        <v>2447</v>
      </c>
      <c r="T24" s="54"/>
      <c r="U24" s="55"/>
      <c r="V24" s="53">
        <f t="shared" si="2"/>
        <v>2373.59</v>
      </c>
      <c r="W24" s="54"/>
      <c r="X24" s="55"/>
      <c r="Y24" s="53">
        <f t="shared" si="3"/>
        <v>2324.65</v>
      </c>
      <c r="Z24" s="54"/>
      <c r="AA24" s="55"/>
      <c r="AB24" s="56">
        <f t="shared" si="0"/>
        <v>2936.4</v>
      </c>
      <c r="AC24" s="57"/>
      <c r="AD24" s="58"/>
    </row>
    <row r="25" spans="1:30" ht="30" customHeight="1">
      <c r="A25" s="30">
        <f t="shared" si="1"/>
        <v>10</v>
      </c>
      <c r="B25" s="6" t="s">
        <v>45</v>
      </c>
      <c r="C25" s="73"/>
      <c r="D25" s="73"/>
      <c r="E25" s="74" t="s">
        <v>111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" t="s">
        <v>44</v>
      </c>
      <c r="R25" s="11">
        <v>0.38</v>
      </c>
      <c r="S25" s="53">
        <v>336</v>
      </c>
      <c r="T25" s="54"/>
      <c r="U25" s="55"/>
      <c r="V25" s="53">
        <f t="shared" si="2"/>
        <v>325.92</v>
      </c>
      <c r="W25" s="54"/>
      <c r="X25" s="55"/>
      <c r="Y25" s="53">
        <f t="shared" si="3"/>
        <v>319.2</v>
      </c>
      <c r="Z25" s="54"/>
      <c r="AA25" s="55"/>
      <c r="AB25" s="56">
        <f t="shared" si="0"/>
        <v>403.2</v>
      </c>
      <c r="AC25" s="57"/>
      <c r="AD25" s="58"/>
    </row>
    <row r="26" spans="1:31" ht="48" customHeight="1">
      <c r="A26" s="30">
        <f>A25+1</f>
        <v>11</v>
      </c>
      <c r="B26" s="6" t="s">
        <v>46</v>
      </c>
      <c r="C26" s="73"/>
      <c r="D26" s="73"/>
      <c r="E26" s="74" t="s">
        <v>48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37" t="s">
        <v>47</v>
      </c>
      <c r="R26" s="38">
        <v>1.14</v>
      </c>
      <c r="S26" s="53">
        <v>1148</v>
      </c>
      <c r="T26" s="54"/>
      <c r="U26" s="55"/>
      <c r="V26" s="53">
        <f t="shared" si="2"/>
        <v>1113.56</v>
      </c>
      <c r="W26" s="54"/>
      <c r="X26" s="55"/>
      <c r="Y26" s="53">
        <f t="shared" si="3"/>
        <v>1090.6</v>
      </c>
      <c r="Z26" s="54"/>
      <c r="AA26" s="55"/>
      <c r="AB26" s="56">
        <f t="shared" si="0"/>
        <v>1377.6</v>
      </c>
      <c r="AC26" s="57"/>
      <c r="AD26" s="58"/>
      <c r="AE26"/>
    </row>
    <row r="27" spans="1:30" ht="27" customHeight="1">
      <c r="A27" s="30">
        <f t="shared" si="1"/>
        <v>12</v>
      </c>
      <c r="B27" s="6" t="s">
        <v>107</v>
      </c>
      <c r="C27" s="73"/>
      <c r="D27" s="73"/>
      <c r="E27" s="74" t="s">
        <v>52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46"/>
      <c r="R27" s="26">
        <v>13.9</v>
      </c>
      <c r="S27" s="53">
        <v>2000</v>
      </c>
      <c r="T27" s="54"/>
      <c r="U27" s="55"/>
      <c r="V27" s="53">
        <f t="shared" si="2"/>
        <v>1940</v>
      </c>
      <c r="W27" s="54"/>
      <c r="X27" s="55"/>
      <c r="Y27" s="53">
        <f t="shared" si="3"/>
        <v>1900</v>
      </c>
      <c r="Z27" s="54"/>
      <c r="AA27" s="55"/>
      <c r="AB27" s="56">
        <f t="shared" si="0"/>
        <v>2400</v>
      </c>
      <c r="AC27" s="57"/>
      <c r="AD27" s="58"/>
    </row>
    <row r="28" spans="1:30" ht="30.75" customHeight="1">
      <c r="A28" s="30">
        <f t="shared" si="1"/>
        <v>13</v>
      </c>
      <c r="B28" s="6" t="s">
        <v>98</v>
      </c>
      <c r="C28" s="73"/>
      <c r="D28" s="73"/>
      <c r="E28" s="74" t="s">
        <v>100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40" t="s">
        <v>99</v>
      </c>
      <c r="R28" s="41">
        <v>10.23</v>
      </c>
      <c r="S28" s="66">
        <v>4107</v>
      </c>
      <c r="T28" s="67"/>
      <c r="U28" s="68"/>
      <c r="V28" s="53">
        <f t="shared" si="2"/>
        <v>3983.79</v>
      </c>
      <c r="W28" s="54"/>
      <c r="X28" s="55"/>
      <c r="Y28" s="53">
        <f t="shared" si="3"/>
        <v>3901.65</v>
      </c>
      <c r="Z28" s="54"/>
      <c r="AA28" s="55"/>
      <c r="AB28" s="56">
        <f t="shared" si="0"/>
        <v>4928.4</v>
      </c>
      <c r="AC28" s="57"/>
      <c r="AD28" s="58"/>
    </row>
    <row r="29" spans="1:30" ht="12" customHeight="1">
      <c r="A29" s="30"/>
      <c r="B29" s="6"/>
      <c r="C29" s="124" t="s">
        <v>53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9"/>
      <c r="T29" s="20"/>
      <c r="U29" s="21"/>
      <c r="V29" s="22"/>
      <c r="W29" s="23"/>
      <c r="X29" s="24"/>
      <c r="Y29" s="22"/>
      <c r="Z29" s="23"/>
      <c r="AA29" s="24"/>
      <c r="AB29" s="27"/>
      <c r="AC29" s="28"/>
      <c r="AD29" s="29"/>
    </row>
    <row r="30" spans="1:30" ht="34.5" customHeight="1">
      <c r="A30" s="30">
        <f>A28+1</f>
        <v>14</v>
      </c>
      <c r="B30" s="6" t="s">
        <v>54</v>
      </c>
      <c r="C30" s="126"/>
      <c r="D30" s="126"/>
      <c r="E30" s="125" t="s">
        <v>55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37" t="s">
        <v>89</v>
      </c>
      <c r="R30" s="10"/>
      <c r="S30" s="66">
        <v>18784</v>
      </c>
      <c r="T30" s="67"/>
      <c r="U30" s="68"/>
      <c r="V30" s="53">
        <f>S30-(S30*0.03)</f>
        <v>18220.48</v>
      </c>
      <c r="W30" s="54"/>
      <c r="X30" s="55"/>
      <c r="Y30" s="53">
        <f>S30-(S30*0.05)</f>
        <v>17844.8</v>
      </c>
      <c r="Z30" s="54"/>
      <c r="AA30" s="55"/>
      <c r="AB30" s="56">
        <f>S30+(S30*0.25)</f>
        <v>23480</v>
      </c>
      <c r="AC30" s="57"/>
      <c r="AD30" s="58"/>
    </row>
    <row r="31" spans="1:30" s="12" customFormat="1" ht="12.75" customHeight="1">
      <c r="A31" s="65" t="s">
        <v>0</v>
      </c>
      <c r="B31" s="72" t="s">
        <v>1</v>
      </c>
      <c r="C31" s="75" t="s">
        <v>2</v>
      </c>
      <c r="D31" s="76"/>
      <c r="E31" s="75" t="s">
        <v>21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91" t="s">
        <v>49</v>
      </c>
      <c r="R31" s="72" t="s">
        <v>3</v>
      </c>
      <c r="S31" s="119" t="s">
        <v>4</v>
      </c>
      <c r="T31" s="120"/>
      <c r="U31" s="120"/>
      <c r="V31" s="120"/>
      <c r="W31" s="120"/>
      <c r="X31" s="120"/>
      <c r="Y31" s="120"/>
      <c r="Z31" s="120"/>
      <c r="AA31" s="121"/>
      <c r="AB31" s="110" t="s">
        <v>20</v>
      </c>
      <c r="AC31" s="110"/>
      <c r="AD31" s="110"/>
    </row>
    <row r="32" spans="1:30" s="12" customFormat="1" ht="22.5" customHeight="1">
      <c r="A32" s="65"/>
      <c r="B32" s="72"/>
      <c r="C32" s="78"/>
      <c r="D32" s="79"/>
      <c r="E32" s="78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  <c r="Q32" s="91"/>
      <c r="R32" s="72"/>
      <c r="S32" s="69" t="s">
        <v>14</v>
      </c>
      <c r="T32" s="70"/>
      <c r="U32" s="71"/>
      <c r="V32" s="69" t="s">
        <v>15</v>
      </c>
      <c r="W32" s="70"/>
      <c r="X32" s="71"/>
      <c r="Y32" s="69" t="s">
        <v>16</v>
      </c>
      <c r="Z32" s="70"/>
      <c r="AA32" s="71"/>
      <c r="AB32" s="110"/>
      <c r="AC32" s="110"/>
      <c r="AD32" s="110"/>
    </row>
    <row r="33" spans="1:30" ht="34.5" customHeight="1">
      <c r="A33" s="30">
        <f>A30+1</f>
        <v>15</v>
      </c>
      <c r="B33" s="6" t="s">
        <v>56</v>
      </c>
      <c r="C33" s="73"/>
      <c r="D33" s="73"/>
      <c r="E33" s="74" t="s">
        <v>58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25" t="s">
        <v>57</v>
      </c>
      <c r="R33" s="26">
        <v>6.76</v>
      </c>
      <c r="S33" s="53">
        <v>18996</v>
      </c>
      <c r="T33" s="54"/>
      <c r="U33" s="55"/>
      <c r="V33" s="53">
        <f>S33-(S33*0.03)</f>
        <v>18426.12</v>
      </c>
      <c r="W33" s="54"/>
      <c r="X33" s="55"/>
      <c r="Y33" s="53">
        <f>S33-(S33*0.05)</f>
        <v>18046.2</v>
      </c>
      <c r="Z33" s="54"/>
      <c r="AA33" s="55"/>
      <c r="AB33" s="56">
        <f>S33+(S33*0.2)</f>
        <v>22795.2</v>
      </c>
      <c r="AC33" s="57"/>
      <c r="AD33" s="58"/>
    </row>
    <row r="34" spans="1:30" ht="52.5" customHeight="1">
      <c r="A34" s="5">
        <f>A33+1</f>
        <v>16</v>
      </c>
      <c r="B34" s="6" t="s">
        <v>60</v>
      </c>
      <c r="C34"/>
      <c r="D34" s="48" t="s">
        <v>61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7" t="s">
        <v>59</v>
      </c>
      <c r="R34" s="11">
        <v>2.14</v>
      </c>
      <c r="S34" s="53">
        <v>14398</v>
      </c>
      <c r="T34" s="54"/>
      <c r="U34" s="55"/>
      <c r="V34" s="53">
        <f>S34-(S34*0.03)</f>
        <v>13966.06</v>
      </c>
      <c r="W34" s="54"/>
      <c r="X34" s="55"/>
      <c r="Y34" s="53">
        <f>S34-(S34*0.05)</f>
        <v>13678.1</v>
      </c>
      <c r="Z34" s="54"/>
      <c r="AA34" s="55"/>
      <c r="AB34" s="56">
        <f>S34+(S34*0.2)</f>
        <v>17277.6</v>
      </c>
      <c r="AC34" s="57"/>
      <c r="AD34" s="58"/>
    </row>
    <row r="35" spans="1:30" ht="12" customHeight="1">
      <c r="A35" s="5"/>
      <c r="B35" s="6"/>
      <c r="C35" s="60" t="s">
        <v>62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  <c r="S35" s="53"/>
      <c r="T35" s="54"/>
      <c r="U35" s="55"/>
      <c r="V35" s="53"/>
      <c r="W35" s="54"/>
      <c r="X35" s="55"/>
      <c r="Y35" s="53"/>
      <c r="Z35" s="54"/>
      <c r="AA35" s="55"/>
      <c r="AB35" s="56"/>
      <c r="AC35" s="57"/>
      <c r="AD35" s="58"/>
    </row>
    <row r="36" spans="1:30" ht="54" customHeight="1">
      <c r="A36" s="5">
        <f>A34+1</f>
        <v>17</v>
      </c>
      <c r="B36" s="6" t="s">
        <v>64</v>
      </c>
      <c r="C36" s="73"/>
      <c r="D36" s="48" t="s">
        <v>63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7" t="s">
        <v>65</v>
      </c>
      <c r="R36" s="26">
        <v>23.4</v>
      </c>
      <c r="S36" s="66">
        <v>10263</v>
      </c>
      <c r="T36" s="67"/>
      <c r="U36" s="68"/>
      <c r="V36" s="66">
        <f>S36-(S36*0.03)</f>
        <v>9955.11</v>
      </c>
      <c r="W36" s="67"/>
      <c r="X36" s="68"/>
      <c r="Y36" s="66">
        <f>S36-(S36*0.05)</f>
        <v>9749.85</v>
      </c>
      <c r="Z36" s="67"/>
      <c r="AA36" s="68"/>
      <c r="AB36" s="140">
        <f>S36+(S36*0.2)</f>
        <v>12315.6</v>
      </c>
      <c r="AC36" s="141"/>
      <c r="AD36" s="142"/>
    </row>
    <row r="37" spans="1:30" ht="54" customHeight="1">
      <c r="A37" s="30">
        <f>A36+1</f>
        <v>18</v>
      </c>
      <c r="B37" s="6" t="s">
        <v>66</v>
      </c>
      <c r="C37" s="73"/>
      <c r="D37" s="48" t="s">
        <v>68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25" t="s">
        <v>67</v>
      </c>
      <c r="R37" s="26">
        <v>28</v>
      </c>
      <c r="S37" s="66">
        <v>10844</v>
      </c>
      <c r="T37" s="67"/>
      <c r="U37" s="68"/>
      <c r="V37" s="66">
        <f>S37-(S37*0.03)</f>
        <v>10518.68</v>
      </c>
      <c r="W37" s="67"/>
      <c r="X37" s="68"/>
      <c r="Y37" s="66">
        <f>S37-(S37*0.05)</f>
        <v>10301.8</v>
      </c>
      <c r="Z37" s="67"/>
      <c r="AA37" s="68"/>
      <c r="AB37" s="140">
        <f>S37+(S37*0.2)</f>
        <v>13012.8</v>
      </c>
      <c r="AC37" s="141"/>
      <c r="AD37" s="142"/>
    </row>
    <row r="38" spans="1:30" ht="54" customHeight="1">
      <c r="A38" s="30">
        <f>A37+1</f>
        <v>19</v>
      </c>
      <c r="B38" s="6" t="s">
        <v>71</v>
      </c>
      <c r="C38" s="73"/>
      <c r="D38" s="48" t="s">
        <v>69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25" t="s">
        <v>73</v>
      </c>
      <c r="R38" s="26">
        <v>31.1</v>
      </c>
      <c r="S38" s="66">
        <v>11530</v>
      </c>
      <c r="T38" s="67"/>
      <c r="U38" s="68"/>
      <c r="V38" s="66">
        <f>S38-(S38*0.03)</f>
        <v>11184.1</v>
      </c>
      <c r="W38" s="67"/>
      <c r="X38" s="68"/>
      <c r="Y38" s="66">
        <f>S38-(S38*0.05)</f>
        <v>10953.5</v>
      </c>
      <c r="Z38" s="67"/>
      <c r="AA38" s="68"/>
      <c r="AB38" s="140">
        <f>S38+(S38*0.2)</f>
        <v>13836</v>
      </c>
      <c r="AC38" s="141"/>
      <c r="AD38" s="142"/>
    </row>
    <row r="39" spans="1:30" ht="52.5" customHeight="1">
      <c r="A39" s="30">
        <f>A38+1</f>
        <v>20</v>
      </c>
      <c r="B39" s="6" t="s">
        <v>72</v>
      </c>
      <c r="C39" s="73"/>
      <c r="D39" s="48" t="s">
        <v>70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25" t="s">
        <v>74</v>
      </c>
      <c r="R39" s="26">
        <v>34.4</v>
      </c>
      <c r="S39" s="66">
        <v>11986</v>
      </c>
      <c r="T39" s="67"/>
      <c r="U39" s="68"/>
      <c r="V39" s="66">
        <f>S39-(S39*0.03)</f>
        <v>11626.42</v>
      </c>
      <c r="W39" s="67"/>
      <c r="X39" s="68"/>
      <c r="Y39" s="66">
        <f>S39-(S39*0.05)</f>
        <v>11386.7</v>
      </c>
      <c r="Z39" s="67"/>
      <c r="AA39" s="68"/>
      <c r="AB39" s="140">
        <f>S39+(S39*0.2)</f>
        <v>14383.2</v>
      </c>
      <c r="AC39" s="141"/>
      <c r="AD39" s="142"/>
    </row>
    <row r="40" spans="1:30" ht="12" customHeight="1">
      <c r="A40" s="30"/>
      <c r="B40" s="6"/>
      <c r="C40" s="60" t="s">
        <v>75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S40" s="53"/>
      <c r="T40" s="54"/>
      <c r="U40" s="55"/>
      <c r="V40" s="53"/>
      <c r="W40" s="54"/>
      <c r="X40" s="55"/>
      <c r="Y40" s="53"/>
      <c r="Z40" s="54"/>
      <c r="AA40" s="55"/>
      <c r="AB40" s="56"/>
      <c r="AC40" s="57"/>
      <c r="AD40" s="58"/>
    </row>
    <row r="41" spans="1:30" ht="36" customHeight="1">
      <c r="A41" s="30">
        <f>A39+1</f>
        <v>21</v>
      </c>
      <c r="B41" s="6" t="s">
        <v>76</v>
      </c>
      <c r="C41" s="34"/>
      <c r="D41" s="48" t="s">
        <v>90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25" t="s">
        <v>77</v>
      </c>
      <c r="R41" s="26">
        <v>2.72</v>
      </c>
      <c r="S41" s="66">
        <v>6604</v>
      </c>
      <c r="T41" s="67"/>
      <c r="U41" s="68"/>
      <c r="V41" s="66">
        <f aca="true" t="shared" si="4" ref="V41:V47">S41-(S41*0.03)</f>
        <v>6405.88</v>
      </c>
      <c r="W41" s="67"/>
      <c r="X41" s="68"/>
      <c r="Y41" s="66">
        <f aca="true" t="shared" si="5" ref="Y41:Y47">S41-(S41*0.05)</f>
        <v>6273.8</v>
      </c>
      <c r="Z41" s="67"/>
      <c r="AA41" s="68"/>
      <c r="AB41" s="140">
        <f>S41+(S41*0.2)</f>
        <v>7924.8</v>
      </c>
      <c r="AC41" s="141"/>
      <c r="AD41" s="142"/>
    </row>
    <row r="42" spans="1:30" ht="50.25" customHeight="1">
      <c r="A42" s="30">
        <f aca="true" t="shared" si="6" ref="A42:A47">A41+1</f>
        <v>22</v>
      </c>
      <c r="B42" s="6" t="s">
        <v>78</v>
      </c>
      <c r="C42" s="34"/>
      <c r="D42" s="48" t="s">
        <v>80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25" t="s">
        <v>79</v>
      </c>
      <c r="R42" s="26">
        <v>3.2</v>
      </c>
      <c r="S42" s="66">
        <v>7806</v>
      </c>
      <c r="T42" s="67"/>
      <c r="U42" s="68"/>
      <c r="V42" s="66">
        <f t="shared" si="4"/>
        <v>7571.82</v>
      </c>
      <c r="W42" s="67"/>
      <c r="X42" s="68"/>
      <c r="Y42" s="66">
        <f t="shared" si="5"/>
        <v>7415.7</v>
      </c>
      <c r="Z42" s="67"/>
      <c r="AA42" s="68"/>
      <c r="AB42" s="140">
        <f aca="true" t="shared" si="7" ref="AB42:AB47">S42+(S42*0.2)</f>
        <v>9367.2</v>
      </c>
      <c r="AC42" s="141"/>
      <c r="AD42" s="142"/>
    </row>
    <row r="43" spans="1:30" ht="35.25" customHeight="1">
      <c r="A43" s="30">
        <f t="shared" si="6"/>
        <v>23</v>
      </c>
      <c r="B43" s="6" t="s">
        <v>81</v>
      </c>
      <c r="C43" s="34"/>
      <c r="D43" s="48" t="s">
        <v>91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25" t="s">
        <v>82</v>
      </c>
      <c r="R43" s="26">
        <v>4.3</v>
      </c>
      <c r="S43" s="50">
        <v>11530</v>
      </c>
      <c r="T43" s="51"/>
      <c r="U43" s="52"/>
      <c r="V43" s="66">
        <f t="shared" si="4"/>
        <v>11184.1</v>
      </c>
      <c r="W43" s="67"/>
      <c r="X43" s="68"/>
      <c r="Y43" s="66">
        <f t="shared" si="5"/>
        <v>10953.5</v>
      </c>
      <c r="Z43" s="67"/>
      <c r="AA43" s="68"/>
      <c r="AB43" s="140">
        <f t="shared" si="7"/>
        <v>13836</v>
      </c>
      <c r="AC43" s="141"/>
      <c r="AD43" s="142"/>
    </row>
    <row r="44" spans="1:30" ht="53.25" customHeight="1">
      <c r="A44" s="30">
        <f t="shared" si="6"/>
        <v>24</v>
      </c>
      <c r="B44" s="6" t="s">
        <v>83</v>
      </c>
      <c r="C44" s="34"/>
      <c r="D44" s="48" t="s">
        <v>92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25" t="s">
        <v>82</v>
      </c>
      <c r="R44" s="26">
        <v>5.66</v>
      </c>
      <c r="S44" s="50">
        <v>12172</v>
      </c>
      <c r="T44" s="51"/>
      <c r="U44" s="52"/>
      <c r="V44" s="66">
        <f t="shared" si="4"/>
        <v>11806.84</v>
      </c>
      <c r="W44" s="67"/>
      <c r="X44" s="68"/>
      <c r="Y44" s="66">
        <f t="shared" si="5"/>
        <v>11563.4</v>
      </c>
      <c r="Z44" s="67"/>
      <c r="AA44" s="68"/>
      <c r="AB44" s="140">
        <f t="shared" si="7"/>
        <v>14606.4</v>
      </c>
      <c r="AC44" s="141"/>
      <c r="AD44" s="142"/>
    </row>
    <row r="45" spans="1:30" ht="42" customHeight="1">
      <c r="A45" s="30">
        <f t="shared" si="6"/>
        <v>25</v>
      </c>
      <c r="B45" s="6" t="s">
        <v>84</v>
      </c>
      <c r="C45" s="34"/>
      <c r="D45" s="48" t="s">
        <v>93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25" t="s">
        <v>85</v>
      </c>
      <c r="R45" s="26">
        <v>5.8</v>
      </c>
      <c r="S45" s="50">
        <v>12964</v>
      </c>
      <c r="T45" s="51"/>
      <c r="U45" s="52"/>
      <c r="V45" s="66">
        <f t="shared" si="4"/>
        <v>12575.08</v>
      </c>
      <c r="W45" s="67"/>
      <c r="X45" s="68"/>
      <c r="Y45" s="66">
        <f t="shared" si="5"/>
        <v>12315.8</v>
      </c>
      <c r="Z45" s="67"/>
      <c r="AA45" s="68"/>
      <c r="AB45" s="140">
        <f t="shared" si="7"/>
        <v>15556.8</v>
      </c>
      <c r="AC45" s="141"/>
      <c r="AD45" s="142"/>
    </row>
    <row r="46" spans="1:30" ht="52.5" customHeight="1">
      <c r="A46" s="30">
        <f t="shared" si="6"/>
        <v>26</v>
      </c>
      <c r="B46" s="6" t="s">
        <v>86</v>
      </c>
      <c r="C46" s="34"/>
      <c r="D46" s="48" t="s">
        <v>87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Q46" s="47" t="s">
        <v>88</v>
      </c>
      <c r="R46" s="146"/>
      <c r="S46" s="143">
        <v>13818</v>
      </c>
      <c r="T46" s="144"/>
      <c r="U46" s="145"/>
      <c r="V46" s="53">
        <f t="shared" si="4"/>
        <v>13403.46</v>
      </c>
      <c r="W46" s="54"/>
      <c r="X46" s="55"/>
      <c r="Y46" s="53">
        <f t="shared" si="5"/>
        <v>13127.1</v>
      </c>
      <c r="Z46" s="54"/>
      <c r="AA46" s="55"/>
      <c r="AB46" s="56">
        <f t="shared" si="7"/>
        <v>16581.6</v>
      </c>
      <c r="AC46" s="57"/>
      <c r="AD46" s="58"/>
    </row>
    <row r="47" spans="1:30" ht="52.5" customHeight="1">
      <c r="A47" s="30">
        <f t="shared" si="6"/>
        <v>27</v>
      </c>
      <c r="B47" s="6" t="s">
        <v>103</v>
      </c>
      <c r="C47" s="147"/>
      <c r="D47" s="48" t="s">
        <v>105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  <c r="Q47" s="25" t="s">
        <v>104</v>
      </c>
      <c r="R47" s="26">
        <v>8</v>
      </c>
      <c r="S47" s="66">
        <v>4215</v>
      </c>
      <c r="T47" s="67"/>
      <c r="U47" s="68"/>
      <c r="V47" s="66">
        <f t="shared" si="4"/>
        <v>4088.55</v>
      </c>
      <c r="W47" s="67"/>
      <c r="X47" s="68"/>
      <c r="Y47" s="66">
        <f t="shared" si="5"/>
        <v>4004.25</v>
      </c>
      <c r="Z47" s="67"/>
      <c r="AA47" s="68"/>
      <c r="AB47" s="140">
        <f t="shared" si="7"/>
        <v>5058</v>
      </c>
      <c r="AC47" s="141"/>
      <c r="AD47" s="142"/>
    </row>
  </sheetData>
  <sheetProtection password="CCE3" sheet="1" objects="1" scenarios="1" selectLockedCells="1" selectUnlockedCells="1"/>
  <mergeCells count="209">
    <mergeCell ref="D6:K6"/>
    <mergeCell ref="M6:V6"/>
    <mergeCell ref="C28:D28"/>
    <mergeCell ref="E28:P28"/>
    <mergeCell ref="S28:U28"/>
    <mergeCell ref="V28:X28"/>
    <mergeCell ref="C25:D25"/>
    <mergeCell ref="E25:P25"/>
    <mergeCell ref="C24:D24"/>
    <mergeCell ref="E24:P24"/>
    <mergeCell ref="D45:P45"/>
    <mergeCell ref="S45:U45"/>
    <mergeCell ref="V45:X45"/>
    <mergeCell ref="Y45:AA45"/>
    <mergeCell ref="AB45:AD45"/>
    <mergeCell ref="D47:P47"/>
    <mergeCell ref="S47:U47"/>
    <mergeCell ref="V47:X47"/>
    <mergeCell ref="Y47:AA47"/>
    <mergeCell ref="AB47:AD47"/>
    <mergeCell ref="D43:P43"/>
    <mergeCell ref="S43:U43"/>
    <mergeCell ref="V43:X43"/>
    <mergeCell ref="Y43:AA43"/>
    <mergeCell ref="AB43:AD43"/>
    <mergeCell ref="D44:P44"/>
    <mergeCell ref="S44:U44"/>
    <mergeCell ref="V44:X44"/>
    <mergeCell ref="Y44:AA44"/>
    <mergeCell ref="AB44:AD44"/>
    <mergeCell ref="D41:P41"/>
    <mergeCell ref="S41:U41"/>
    <mergeCell ref="V41:X41"/>
    <mergeCell ref="Y41:AA41"/>
    <mergeCell ref="AB41:AD41"/>
    <mergeCell ref="D42:P42"/>
    <mergeCell ref="S42:U42"/>
    <mergeCell ref="V42:X42"/>
    <mergeCell ref="Y42:AA42"/>
    <mergeCell ref="AB42:AD42"/>
    <mergeCell ref="C40:R40"/>
    <mergeCell ref="S40:U40"/>
    <mergeCell ref="V40:X40"/>
    <mergeCell ref="Y40:AA40"/>
    <mergeCell ref="AB40:AD40"/>
    <mergeCell ref="U9:AD9"/>
    <mergeCell ref="S34:U34"/>
    <mergeCell ref="V34:X34"/>
    <mergeCell ref="Y34:AA34"/>
    <mergeCell ref="AB34:AD34"/>
    <mergeCell ref="C26:D26"/>
    <mergeCell ref="E26:P26"/>
    <mergeCell ref="S27:U27"/>
    <mergeCell ref="E30:P30"/>
    <mergeCell ref="S30:U30"/>
    <mergeCell ref="S26:U26"/>
    <mergeCell ref="C30:D30"/>
    <mergeCell ref="C27:D27"/>
    <mergeCell ref="E27:P27"/>
    <mergeCell ref="E23:P23"/>
    <mergeCell ref="S23:U23"/>
    <mergeCell ref="V23:X23"/>
    <mergeCell ref="Y23:AA23"/>
    <mergeCell ref="AB23:AD23"/>
    <mergeCell ref="Q31:Q32"/>
    <mergeCell ref="R31:R32"/>
    <mergeCell ref="AB31:AD32"/>
    <mergeCell ref="AB27:AD27"/>
    <mergeCell ref="C29:R29"/>
    <mergeCell ref="Y38:AA38"/>
    <mergeCell ref="AB33:AD33"/>
    <mergeCell ref="C21:D21"/>
    <mergeCell ref="E21:P21"/>
    <mergeCell ref="S21:U21"/>
    <mergeCell ref="V21:X21"/>
    <mergeCell ref="Y21:AA21"/>
    <mergeCell ref="S24:U24"/>
    <mergeCell ref="AB24:AD24"/>
    <mergeCell ref="C23:D23"/>
    <mergeCell ref="AB38:AD38"/>
    <mergeCell ref="AB39:AD39"/>
    <mergeCell ref="AB18:AD18"/>
    <mergeCell ref="AB30:AD30"/>
    <mergeCell ref="AB21:AD21"/>
    <mergeCell ref="AB19:AD19"/>
    <mergeCell ref="AB22:AD22"/>
    <mergeCell ref="AB25:AD25"/>
    <mergeCell ref="AB35:AD35"/>
    <mergeCell ref="AB36:AD36"/>
    <mergeCell ref="AB37:AD37"/>
    <mergeCell ref="Y19:AA19"/>
    <mergeCell ref="Y22:AA22"/>
    <mergeCell ref="V25:X25"/>
    <mergeCell ref="Y25:AA25"/>
    <mergeCell ref="Y28:AA28"/>
    <mergeCell ref="AB28:AD28"/>
    <mergeCell ref="Y37:AA37"/>
    <mergeCell ref="Y35:AA35"/>
    <mergeCell ref="Y36:AA36"/>
    <mergeCell ref="Y39:AA39"/>
    <mergeCell ref="S31:AA31"/>
    <mergeCell ref="S39:U39"/>
    <mergeCell ref="V39:X39"/>
    <mergeCell ref="V37:X37"/>
    <mergeCell ref="V38:X38"/>
    <mergeCell ref="Y33:AA33"/>
    <mergeCell ref="S37:U37"/>
    <mergeCell ref="S36:U36"/>
    <mergeCell ref="S33:U33"/>
    <mergeCell ref="S18:U18"/>
    <mergeCell ref="V35:X35"/>
    <mergeCell ref="V36:X36"/>
    <mergeCell ref="V26:X26"/>
    <mergeCell ref="Y16:AA16"/>
    <mergeCell ref="V27:X27"/>
    <mergeCell ref="Y27:AA27"/>
    <mergeCell ref="V24:X24"/>
    <mergeCell ref="Y24:AA24"/>
    <mergeCell ref="Y32:AA32"/>
    <mergeCell ref="E19:P19"/>
    <mergeCell ref="V18:X18"/>
    <mergeCell ref="Y18:AA18"/>
    <mergeCell ref="AB17:AD17"/>
    <mergeCell ref="V17:X17"/>
    <mergeCell ref="S16:U16"/>
    <mergeCell ref="S17:U17"/>
    <mergeCell ref="S19:U19"/>
    <mergeCell ref="V19:X19"/>
    <mergeCell ref="Y17:AA17"/>
    <mergeCell ref="V13:X13"/>
    <mergeCell ref="Y13:AA13"/>
    <mergeCell ref="S10:AA10"/>
    <mergeCell ref="R13:R14"/>
    <mergeCell ref="AB16:AD16"/>
    <mergeCell ref="S13:U13"/>
    <mergeCell ref="V16:X16"/>
    <mergeCell ref="Y11:AA11"/>
    <mergeCell ref="AB14:AD14"/>
    <mergeCell ref="Y14:AA14"/>
    <mergeCell ref="D1:AD2"/>
    <mergeCell ref="D3:AD3"/>
    <mergeCell ref="D4:R4"/>
    <mergeCell ref="S4:AD4"/>
    <mergeCell ref="S5:AD5"/>
    <mergeCell ref="S14:U14"/>
    <mergeCell ref="V14:X14"/>
    <mergeCell ref="S11:U11"/>
    <mergeCell ref="V11:X11"/>
    <mergeCell ref="R10:R11"/>
    <mergeCell ref="AB10:AD11"/>
    <mergeCell ref="Y12:AA12"/>
    <mergeCell ref="AB12:AD12"/>
    <mergeCell ref="AB13:AD13"/>
    <mergeCell ref="Y26:AA26"/>
    <mergeCell ref="C10:D11"/>
    <mergeCell ref="E10:P11"/>
    <mergeCell ref="C18:D18"/>
    <mergeCell ref="E18:P18"/>
    <mergeCell ref="C22:D22"/>
    <mergeCell ref="S22:U22"/>
    <mergeCell ref="V12:X12"/>
    <mergeCell ref="Q10:Q11"/>
    <mergeCell ref="S12:U12"/>
    <mergeCell ref="C12:R12"/>
    <mergeCell ref="C13:D14"/>
    <mergeCell ref="E13:P14"/>
    <mergeCell ref="Q13:Q14"/>
    <mergeCell ref="C20:R20"/>
    <mergeCell ref="C17:D17"/>
    <mergeCell ref="C19:D19"/>
    <mergeCell ref="A10:A11"/>
    <mergeCell ref="C16:D16"/>
    <mergeCell ref="E16:P16"/>
    <mergeCell ref="D36:P36"/>
    <mergeCell ref="D34:P34"/>
    <mergeCell ref="A13:A14"/>
    <mergeCell ref="C15:R15"/>
    <mergeCell ref="E22:P22"/>
    <mergeCell ref="E17:P17"/>
    <mergeCell ref="B10:B11"/>
    <mergeCell ref="D39:P39"/>
    <mergeCell ref="C36:C37"/>
    <mergeCell ref="C38:C39"/>
    <mergeCell ref="C33:D33"/>
    <mergeCell ref="E33:P33"/>
    <mergeCell ref="B31:B32"/>
    <mergeCell ref="D37:P37"/>
    <mergeCell ref="E31:P32"/>
    <mergeCell ref="C31:D32"/>
    <mergeCell ref="D38:P38"/>
    <mergeCell ref="V22:X22"/>
    <mergeCell ref="V30:X30"/>
    <mergeCell ref="S38:U38"/>
    <mergeCell ref="S25:U25"/>
    <mergeCell ref="Y30:AA30"/>
    <mergeCell ref="S35:U35"/>
    <mergeCell ref="V33:X33"/>
    <mergeCell ref="S32:U32"/>
    <mergeCell ref="V32:X32"/>
    <mergeCell ref="D46:P46"/>
    <mergeCell ref="S46:U46"/>
    <mergeCell ref="V46:X46"/>
    <mergeCell ref="Y46:AA46"/>
    <mergeCell ref="AB46:AD46"/>
    <mergeCell ref="D5:K5"/>
    <mergeCell ref="C35:R35"/>
    <mergeCell ref="A8:R9"/>
    <mergeCell ref="AB26:AD26"/>
    <mergeCell ref="A31:A32"/>
  </mergeCells>
  <hyperlinks>
    <hyperlink ref="D6" r:id="rId1" display="info@promagra.ru"/>
    <hyperlink ref="M6" r:id="rId2" display="https://www.instagram.com/promagraru/"/>
    <hyperlink ref="D5" r:id="rId3" display="www.promagra.ru"/>
  </hyperlink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5"/>
  <rowBreaks count="1" manualBreakCount="1">
    <brk id="30" max="25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2020-09-30T02:31:12Z</cp:lastPrinted>
  <dcterms:created xsi:type="dcterms:W3CDTF">2017-03-31T06:16:20Z</dcterms:created>
  <dcterms:modified xsi:type="dcterms:W3CDTF">2021-01-31T12:28:11Z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